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olors6.xml" ContentType="application/vnd.ms-office.chartcolorstyle+xml"/>
  <Override PartName="/xl/charts/style4.xml" ContentType="application/vnd.ms-office.chartstyle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4.xml" ContentType="application/vnd.openxmlformats-officedocument.drawingml.chart+xml"/>
  <Override PartName="/xl/charts/colors4.xml" ContentType="application/vnd.ms-office.chartcolorstyle+xml"/>
  <Override PartName="/xl/charts/style5.xml" ContentType="application/vnd.ms-office.chartstyle+xml"/>
  <Override PartName="/xl/sharedStrings.xml" ContentType="application/vnd.openxmlformats-officedocument.spreadsheetml.sharedStrings+xml"/>
  <Override PartName="/xl/charts/style6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5.xml" ContentType="application/vnd.ms-office.chartcolorstyle+xml"/>
  <Override PartName="/xl/charts/chart3.xml" ContentType="application/vnd.openxmlformats-officedocument.drawingml.chart+xml"/>
  <Override PartName="/xl/charts/colors2.xml" ContentType="application/vnd.ms-office.chartcolorstyle+xml"/>
  <Override PartName="/xl/charts/chart2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xl/charts/chart1.xml" ContentType="application/vnd.openxmlformats-officedocument.drawingml.chart+xml"/>
  <Override PartName="/xl/charts/style2.xml" ContentType="application/vnd.ms-office.chartstyle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custom-properties" Target="docProps/custom.xml"/><Relationship  Id="rId4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0"/>
  </bookViews>
  <sheets>
    <sheet name="项目预算成本" sheetId="1" state="visible" r:id="rId1"/>
  </sheets>
  <calcPr/>
  <extLst>
    <ext xmlns:x15="http://schemas.microsoft.com/office/spreadsheetml/2010/11/main" uri="{D0CA8CA8-9F24-4464-BF8E-62219DCF47F9}"/>
  </extLst>
</workbook>
</file>

<file path=xl/sharedStrings.xml><?xml version="1.0" encoding="utf-8"?>
<sst xmlns="http://schemas.openxmlformats.org/spreadsheetml/2006/main" count="36" uniqueCount="36">
  <si>
    <t>618项目成本预算</t>
  </si>
  <si>
    <t>超支项目预警</t>
  </si>
  <si>
    <t>预算不足20%项目预警</t>
  </si>
  <si>
    <t>项目名称</t>
  </si>
  <si>
    <t>负责人</t>
  </si>
  <si>
    <t>剩余预算金额</t>
  </si>
  <si>
    <t>序号</t>
  </si>
  <si>
    <t>开始时间</t>
  </si>
  <si>
    <t>结束时间</t>
  </si>
  <si>
    <t>工作日天数</t>
  </si>
  <si>
    <t>投入人数</t>
  </si>
  <si>
    <t>预算</t>
  </si>
  <si>
    <t>人员成本</t>
  </si>
  <si>
    <t>研发成本</t>
  </si>
  <si>
    <t>设计成本</t>
  </si>
  <si>
    <t>差旅成本</t>
  </si>
  <si>
    <t>市场推广成本</t>
  </si>
  <si>
    <t>总成本</t>
  </si>
  <si>
    <t>说明</t>
  </si>
  <si>
    <t>成本分类</t>
  </si>
  <si>
    <t>成本费用</t>
  </si>
  <si>
    <t>占比</t>
  </si>
  <si>
    <t>辅助列</t>
  </si>
  <si>
    <t>项目--1</t>
  </si>
  <si>
    <t>AAA</t>
  </si>
  <si>
    <t>项目--2</t>
  </si>
  <si>
    <t>项目--3</t>
  </si>
  <si>
    <t>项目--4</t>
  </si>
  <si>
    <t>项目--5</t>
  </si>
  <si>
    <t>项目--6</t>
  </si>
  <si>
    <t>项目--7</t>
  </si>
  <si>
    <t>项目--8</t>
  </si>
  <si>
    <t>项目--9</t>
  </si>
  <si>
    <t>项目--10</t>
  </si>
  <si>
    <t>项目--11</t>
  </si>
  <si>
    <t>项目--12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</si>
</sst>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8">
    <numFmt numFmtId="164" formatCode="_ * #,##0.00_ ;_ * \-#,##0.00_ ;_ * &quot;-&quot;??_ ;_ @_ "/>
    <numFmt numFmtId="165" formatCode="_ &quot;￥&quot;* #,##0.00_ ;_ &quot;￥&quot;* \-#,##0.00_ ;_ &quot;￥&quot;* &quot;-&quot;??_ ;_ @_ "/>
    <numFmt numFmtId="166" formatCode="_ * #,##0_ ;_ * \-#,##0_ ;_ * &quot;-&quot;_ ;_ @_ "/>
    <numFmt numFmtId="167" formatCode="_ &quot;￥&quot;* #,##0_ ;_ &quot;￥&quot;* \-#,##0_ ;_ &quot;￥&quot;* &quot;-&quot;_ ;_ @_ "/>
    <numFmt numFmtId="168" formatCode="General&quot;天&quot;"/>
    <numFmt numFmtId="169" formatCode="d"/>
    <numFmt numFmtId="170" formatCode="yyyy\-mm\-dd"/>
    <numFmt numFmtId="171" formatCode="#,##0_ "/>
  </numFmts>
  <fonts count="28">
    <font>
      <sz val="11.000000"/>
      <color theme="1"/>
      <name val="Calibri"/>
      <scheme val="minor"/>
    </font>
    <font>
      <sz val="11.000000"/>
      <color theme="1"/>
      <name val="等线"/>
    </font>
    <font>
      <u/>
      <sz val="11.000000"/>
      <color indexed="4"/>
      <name val="Calibri"/>
      <scheme val="minor"/>
    </font>
    <font>
      <u/>
      <sz val="11.000000"/>
      <color indexed="20"/>
      <name val="Calibri"/>
      <scheme val="minor"/>
    </font>
    <font>
      <sz val="11.000000"/>
      <color indexed="2"/>
      <name val="Calibri"/>
      <scheme val="minor"/>
    </font>
    <font>
      <b/>
      <sz val="18.000000"/>
      <color theme="3"/>
      <name val="Calibri"/>
      <scheme val="minor"/>
    </font>
    <font>
      <i/>
      <sz val="11.000000"/>
      <color rgb="FF7F7F7F"/>
      <name val="Calibri"/>
      <scheme val="minor"/>
    </font>
    <font>
      <b/>
      <sz val="15.000000"/>
      <color theme="3"/>
      <name val="Calibri"/>
      <scheme val="minor"/>
    </font>
    <font>
      <b/>
      <sz val="13.000000"/>
      <color theme="3"/>
      <name val="Calibri"/>
      <scheme val="minor"/>
    </font>
    <font>
      <b/>
      <sz val="11.000000"/>
      <color theme="3"/>
      <name val="Calibri"/>
      <scheme val="minor"/>
    </font>
    <font>
      <sz val="11.000000"/>
      <color rgb="FF3F3F76"/>
      <name val="Calibri"/>
      <scheme val="minor"/>
    </font>
    <font>
      <b/>
      <sz val="11.000000"/>
      <color rgb="FF3F3F3F"/>
      <name val="Calibri"/>
      <scheme val="minor"/>
    </font>
    <font>
      <b/>
      <sz val="11.000000"/>
      <color rgb="FFFA7D00"/>
      <name val="Calibri"/>
      <scheme val="minor"/>
    </font>
    <font>
      <b/>
      <sz val="11.000000"/>
      <color indexed="65"/>
      <name val="Calibri"/>
      <scheme val="minor"/>
    </font>
    <font>
      <sz val="11.000000"/>
      <color rgb="FFFA7D00"/>
      <name val="Calibri"/>
      <scheme val="minor"/>
    </font>
    <font>
      <b/>
      <sz val="11.000000"/>
      <color theme="1"/>
      <name val="Calibri"/>
      <scheme val="minor"/>
    </font>
    <font>
      <sz val="11.000000"/>
      <color rgb="FF006100"/>
      <name val="Calibri"/>
      <scheme val="minor"/>
    </font>
    <font>
      <sz val="11.000000"/>
      <color rgb="FF9C0006"/>
      <name val="Calibri"/>
      <scheme val="minor"/>
    </font>
    <font>
      <sz val="11.000000"/>
      <color rgb="FF9C6500"/>
      <name val="Calibri"/>
      <scheme val="minor"/>
    </font>
    <font>
      <sz val="11.000000"/>
      <color theme="0"/>
      <name val="Calibri"/>
      <scheme val="minor"/>
    </font>
    <font>
      <b/>
      <sz val="20.000000"/>
      <color theme="1"/>
      <name val="黑体"/>
    </font>
    <font>
      <b/>
      <sz val="12.000000"/>
      <color theme="1"/>
      <name val="黑体"/>
    </font>
    <font>
      <b/>
      <sz val="12.000000"/>
      <name val="黑体"/>
    </font>
    <font>
      <sz val="11.000000"/>
      <color rgb="FFC00000"/>
      <name val="黑体"/>
    </font>
    <font>
      <sz val="11.000000"/>
      <color rgb="FF00B050"/>
      <name val="黑体"/>
    </font>
    <font>
      <sz val="11.000000"/>
      <color theme="1"/>
      <name val="黑体"/>
    </font>
    <font>
      <sz val="12.000000"/>
      <name val="黑体"/>
    </font>
    <font>
      <b/>
      <sz val="11.000000"/>
      <color theme="1"/>
      <name val="黑体"/>
    </font>
  </fonts>
  <fills count="34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4" tint="0.79998168889431398"/>
      </patternFill>
    </fill>
    <fill>
      <patternFill patternType="solid">
        <fgColor theme="4" tint="0.59999389629810496"/>
      </patternFill>
    </fill>
    <fill>
      <patternFill patternType="solid">
        <fgColor theme="4" tint="0.39997558519241899"/>
      </patternFill>
    </fill>
    <fill>
      <patternFill patternType="solid">
        <fgColor theme="5"/>
      </patternFill>
    </fill>
    <fill>
      <patternFill patternType="solid">
        <fgColor theme="5" tint="0.79998168889431398"/>
      </patternFill>
    </fill>
    <fill>
      <patternFill patternType="solid">
        <fgColor theme="5" tint="0.59999389629810496"/>
      </patternFill>
    </fill>
    <fill>
      <patternFill patternType="solid">
        <fgColor theme="5" tint="0.39997558519241899"/>
      </patternFill>
    </fill>
    <fill>
      <patternFill patternType="solid">
        <fgColor theme="6"/>
      </patternFill>
    </fill>
    <fill>
      <patternFill patternType="solid">
        <fgColor theme="6" tint="0.79998168889431398"/>
      </patternFill>
    </fill>
    <fill>
      <patternFill patternType="solid">
        <fgColor theme="6" tint="0.59999389629810496"/>
      </patternFill>
    </fill>
    <fill>
      <patternFill patternType="solid">
        <fgColor theme="6" tint="0.39997558519241899"/>
      </patternFill>
    </fill>
    <fill>
      <patternFill patternType="solid">
        <fgColor theme="7"/>
      </patternFill>
    </fill>
    <fill>
      <patternFill patternType="solid">
        <fgColor theme="7" tint="0.79998168889431398"/>
      </patternFill>
    </fill>
    <fill>
      <patternFill patternType="solid">
        <fgColor theme="7" tint="0.59999389629810496"/>
      </patternFill>
    </fill>
    <fill>
      <patternFill patternType="solid">
        <fgColor theme="7" tint="0.39997558519241899"/>
      </patternFill>
    </fill>
    <fill>
      <patternFill patternType="solid">
        <fgColor theme="8"/>
      </patternFill>
    </fill>
    <fill>
      <patternFill patternType="solid">
        <fgColor theme="8" tint="0.79998168889431398"/>
      </patternFill>
    </fill>
    <fill>
      <patternFill patternType="solid">
        <fgColor theme="8" tint="0.59999389629810496"/>
      </patternFill>
    </fill>
    <fill>
      <patternFill patternType="solid">
        <fgColor theme="8" tint="0.39997558519241899"/>
      </patternFill>
    </fill>
    <fill>
      <patternFill patternType="solid">
        <fgColor theme="9"/>
      </patternFill>
    </fill>
    <fill>
      <patternFill patternType="solid">
        <fgColor theme="9" tint="0.79998168889431398"/>
      </patternFill>
    </fill>
    <fill>
      <patternFill patternType="solid">
        <fgColor theme="9" tint="0.59999389629810496"/>
      </patternFill>
    </fill>
    <fill>
      <patternFill patternType="solid">
        <fgColor theme="9" tint="0.39997558519241899"/>
      </patternFill>
    </fill>
    <fill>
      <patternFill patternType="solid">
        <fgColor rgb="FFF6F6F6"/>
      </patternFill>
    </fill>
  </fills>
  <borders count="14">
    <border>
      <left style="none"/>
      <right style="none"/>
      <top style="none"/>
      <bottom style="none"/>
      <diagonal style="none"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 style="none"/>
    </border>
    <border>
      <left style="none"/>
      <right style="none"/>
      <top style="none"/>
      <bottom style="medium">
        <color theme="4"/>
      </bottom>
      <diagonal style="none"/>
    </border>
    <border>
      <left style="none"/>
      <right style="none"/>
      <top style="none"/>
      <bottom style="medium">
        <color theme="4" tint="0.499984740745262"/>
      </bottom>
      <diagonal style="none"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 style="none"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 style="none"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 style="none"/>
    </border>
    <border>
      <left style="none"/>
      <right style="none"/>
      <top style="none"/>
      <bottom style="double">
        <color rgb="FFFF8001"/>
      </bottom>
      <diagonal style="none"/>
    </border>
    <border>
      <left style="none"/>
      <right style="none"/>
      <top style="thin">
        <color theme="4"/>
      </top>
      <bottom style="double">
        <color theme="4"/>
      </bottom>
      <diagonal style="none"/>
    </border>
    <border>
      <left style="thin">
        <color theme="0"/>
      </left>
      <right style="none"/>
      <top style="thin">
        <color theme="0"/>
      </top>
      <bottom style="thin">
        <color theme="0"/>
      </bottom>
      <diagonal style="none"/>
    </border>
    <border>
      <left style="none"/>
      <right style="none"/>
      <top style="thin">
        <color theme="0"/>
      </top>
      <bottom style="thin">
        <color theme="0"/>
      </bottom>
      <diagonal style="none"/>
    </border>
    <border>
      <left style="none"/>
      <right style="thin">
        <color theme="0"/>
      </right>
      <top style="none"/>
      <bottom style="none"/>
      <diagonal style="none"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 style="none"/>
    </border>
    <border>
      <left style="none"/>
      <right style="thin">
        <color theme="0"/>
      </right>
      <top style="thin">
        <color theme="0"/>
      </top>
      <bottom style="thin">
        <color theme="0"/>
      </bottom>
      <diagonal style="none"/>
    </border>
  </borders>
  <cellStyleXfs count="49">
    <xf fontId="0" fillId="0" borderId="0" numFmtId="0" applyNumberFormat="1" applyFont="1" applyFill="1" applyBorder="1">
      <alignment vertical="center"/>
    </xf>
    <xf fontId="1" fillId="0" borderId="0" numFmtId="164" applyNumberFormat="1" applyFont="0" applyFill="0" applyBorder="0" applyProtection="0">
      <alignment vertical="center"/>
    </xf>
    <xf fontId="1" fillId="0" borderId="0" numFmtId="165" applyNumberFormat="1" applyFont="0" applyFill="0" applyBorder="0" applyProtection="0">
      <alignment vertical="center"/>
    </xf>
    <xf fontId="0" fillId="0" borderId="0" numFmtId="9" applyNumberFormat="1" applyFont="0" applyFill="0" applyBorder="0" applyProtection="0">
      <alignment vertical="center"/>
    </xf>
    <xf fontId="1" fillId="0" borderId="0" numFmtId="166" applyNumberFormat="1" applyFont="0" applyFill="0" applyBorder="0" applyProtection="0">
      <alignment vertical="center"/>
    </xf>
    <xf fontId="1" fillId="0" borderId="0" numFmtId="167" applyNumberFormat="1" applyFont="0" applyFill="0" applyBorder="0" applyProtection="0">
      <alignment vertical="center"/>
    </xf>
    <xf fontId="2" fillId="0" borderId="0" numFmtId="0" applyNumberFormat="0" applyFont="1" applyFill="0" applyBorder="0" applyProtection="0">
      <alignment vertical="center"/>
    </xf>
    <xf fontId="3" fillId="0" borderId="0" numFmtId="0" applyNumberFormat="0" applyFont="1" applyFill="0" applyBorder="0" applyProtection="0">
      <alignment vertical="center"/>
    </xf>
    <xf fontId="1" fillId="2" borderId="1" numFmtId="0" applyNumberFormat="0" applyFont="0" applyFill="1" applyBorder="1" applyProtection="0">
      <alignment vertical="center"/>
    </xf>
    <xf fontId="4" fillId="0" borderId="0" numFmtId="0" applyNumberFormat="0" applyFont="1" applyFill="0" applyBorder="0" applyProtection="0">
      <alignment vertical="center"/>
    </xf>
    <xf fontId="5" fillId="0" borderId="0" numFmtId="0" applyNumberFormat="0" applyFont="1" applyFill="0" applyBorder="0" applyProtection="0">
      <alignment vertical="center"/>
    </xf>
    <xf fontId="6" fillId="0" borderId="0" numFmtId="0" applyNumberFormat="0" applyFont="1" applyFill="0" applyBorder="0" applyProtection="0">
      <alignment vertical="center"/>
    </xf>
    <xf fontId="7" fillId="0" borderId="2" numFmtId="0" applyNumberFormat="0" applyFont="1" applyFill="0" applyBorder="1" applyProtection="0">
      <alignment vertical="center"/>
    </xf>
    <xf fontId="8" fillId="0" borderId="2" numFmtId="0" applyNumberFormat="0" applyFont="1" applyFill="0" applyBorder="1" applyProtection="0">
      <alignment vertical="center"/>
    </xf>
    <xf fontId="9" fillId="0" borderId="3" numFmtId="0" applyNumberFormat="0" applyFont="1" applyFill="0" applyBorder="1" applyProtection="0">
      <alignment vertical="center"/>
    </xf>
    <xf fontId="9" fillId="0" borderId="0" numFmtId="0" applyNumberFormat="0" applyFont="1" applyFill="0" applyBorder="0" applyProtection="0">
      <alignment vertical="center"/>
    </xf>
    <xf fontId="10" fillId="3" borderId="4" numFmtId="0" applyNumberFormat="0" applyFont="1" applyFill="1" applyBorder="1" applyProtection="0">
      <alignment vertical="center"/>
    </xf>
    <xf fontId="11" fillId="4" borderId="5" numFmtId="0" applyNumberFormat="0" applyFont="1" applyFill="1" applyBorder="1" applyProtection="0">
      <alignment vertical="center"/>
    </xf>
    <xf fontId="12" fillId="4" borderId="4" numFmtId="0" applyNumberFormat="0" applyFont="1" applyFill="1" applyBorder="1" applyProtection="0">
      <alignment vertical="center"/>
    </xf>
    <xf fontId="13" fillId="5" borderId="6" numFmtId="0" applyNumberFormat="0" applyFont="1" applyFill="1" applyBorder="1" applyProtection="0">
      <alignment vertical="center"/>
    </xf>
    <xf fontId="14" fillId="0" borderId="7" numFmtId="0" applyNumberFormat="0" applyFont="1" applyFill="0" applyBorder="1" applyProtection="0">
      <alignment vertical="center"/>
    </xf>
    <xf fontId="15" fillId="0" borderId="8" numFmtId="0" applyNumberFormat="0" applyFont="1" applyFill="0" applyBorder="1" applyProtection="0">
      <alignment vertical="center"/>
    </xf>
    <xf fontId="16" fillId="6" borderId="0" numFmtId="0" applyNumberFormat="0" applyFont="1" applyFill="1" applyBorder="0" applyProtection="0">
      <alignment vertical="center"/>
    </xf>
    <xf fontId="17" fillId="7" borderId="0" numFmtId="0" applyNumberFormat="0" applyFont="1" applyFill="1" applyBorder="0" applyProtection="0">
      <alignment vertical="center"/>
    </xf>
    <xf fontId="18" fillId="8" borderId="0" numFmtId="0" applyNumberFormat="0" applyFont="1" applyFill="1" applyBorder="0" applyProtection="0">
      <alignment vertical="center"/>
    </xf>
    <xf fontId="19" fillId="9" borderId="0" numFmtId="0" applyNumberFormat="0" applyFont="1" applyFill="1" applyBorder="0" applyProtection="0">
      <alignment vertical="center"/>
    </xf>
    <xf fontId="0" fillId="10" borderId="0" numFmtId="0" applyNumberFormat="0" applyFont="1" applyFill="1" applyBorder="0" applyProtection="0">
      <alignment vertical="center"/>
    </xf>
    <xf fontId="0" fillId="11" borderId="0" numFmtId="0" applyNumberFormat="0" applyFont="1" applyFill="1" applyBorder="0" applyProtection="0">
      <alignment vertical="center"/>
    </xf>
    <xf fontId="19" fillId="12" borderId="0" numFmtId="0" applyNumberFormat="0" applyFont="1" applyFill="1" applyBorder="0" applyProtection="0">
      <alignment vertical="center"/>
    </xf>
    <xf fontId="19" fillId="13" borderId="0" numFmtId="0" applyNumberFormat="0" applyFont="1" applyFill="1" applyBorder="0" applyProtection="0">
      <alignment vertical="center"/>
    </xf>
    <xf fontId="0" fillId="14" borderId="0" numFmtId="0" applyNumberFormat="0" applyFont="1" applyFill="1" applyBorder="0" applyProtection="0">
      <alignment vertical="center"/>
    </xf>
    <xf fontId="0" fillId="15" borderId="0" numFmtId="0" applyNumberFormat="0" applyFont="1" applyFill="1" applyBorder="0" applyProtection="0">
      <alignment vertical="center"/>
    </xf>
    <xf fontId="19" fillId="16" borderId="0" numFmtId="0" applyNumberFormat="0" applyFont="1" applyFill="1" applyBorder="0" applyProtection="0">
      <alignment vertical="center"/>
    </xf>
    <xf fontId="19" fillId="17" borderId="0" numFmtId="0" applyNumberFormat="0" applyFont="1" applyFill="1" applyBorder="0" applyProtection="0">
      <alignment vertical="center"/>
    </xf>
    <xf fontId="0" fillId="18" borderId="0" numFmtId="0" applyNumberFormat="0" applyFont="1" applyFill="1" applyBorder="0" applyProtection="0">
      <alignment vertical="center"/>
    </xf>
    <xf fontId="0" fillId="19" borderId="0" numFmtId="0" applyNumberFormat="0" applyFont="1" applyFill="1" applyBorder="0" applyProtection="0">
      <alignment vertical="center"/>
    </xf>
    <xf fontId="19" fillId="20" borderId="0" numFmtId="0" applyNumberFormat="0" applyFont="1" applyFill="1" applyBorder="0" applyProtection="0">
      <alignment vertical="center"/>
    </xf>
    <xf fontId="19" fillId="21" borderId="0" numFmtId="0" applyNumberFormat="0" applyFont="1" applyFill="1" applyBorder="0" applyProtection="0">
      <alignment vertical="center"/>
    </xf>
    <xf fontId="0" fillId="22" borderId="0" numFmtId="0" applyNumberFormat="0" applyFont="1" applyFill="1" applyBorder="0" applyProtection="0">
      <alignment vertical="center"/>
    </xf>
    <xf fontId="0" fillId="23" borderId="0" numFmtId="0" applyNumberFormat="0" applyFont="1" applyFill="1" applyBorder="0" applyProtection="0">
      <alignment vertical="center"/>
    </xf>
    <xf fontId="19" fillId="24" borderId="0" numFmtId="0" applyNumberFormat="0" applyFont="1" applyFill="1" applyBorder="0" applyProtection="0">
      <alignment vertical="center"/>
    </xf>
    <xf fontId="19" fillId="25" borderId="0" numFmtId="0" applyNumberFormat="0" applyFont="1" applyFill="1" applyBorder="0" applyProtection="0">
      <alignment vertical="center"/>
    </xf>
    <xf fontId="0" fillId="26" borderId="0" numFmtId="0" applyNumberFormat="0" applyFont="1" applyFill="1" applyBorder="0" applyProtection="0">
      <alignment vertical="center"/>
    </xf>
    <xf fontId="0" fillId="27" borderId="0" numFmtId="0" applyNumberFormat="0" applyFont="1" applyFill="1" applyBorder="0" applyProtection="0">
      <alignment vertical="center"/>
    </xf>
    <xf fontId="19" fillId="28" borderId="0" numFmtId="0" applyNumberFormat="0" applyFont="1" applyFill="1" applyBorder="0" applyProtection="0">
      <alignment vertical="center"/>
    </xf>
    <xf fontId="19" fillId="29" borderId="0" numFmtId="0" applyNumberFormat="0" applyFont="1" applyFill="1" applyBorder="0" applyProtection="0">
      <alignment vertical="center"/>
    </xf>
    <xf fontId="0" fillId="30" borderId="0" numFmtId="0" applyNumberFormat="0" applyFont="1" applyFill="1" applyBorder="0" applyProtection="0">
      <alignment vertical="center"/>
    </xf>
    <xf fontId="0" fillId="31" borderId="0" numFmtId="0" applyNumberFormat="0" applyFont="1" applyFill="1" applyBorder="0" applyProtection="0">
      <alignment vertical="center"/>
    </xf>
    <xf fontId="19" fillId="32" borderId="0" numFmtId="0" applyNumberFormat="0" applyFont="1" applyFill="1" applyBorder="0" applyProtection="0">
      <alignment vertical="center"/>
    </xf>
  </cellStyleXfs>
  <cellXfs count="27">
    <xf fontId="0" fillId="0" borderId="0" numFmtId="0" xfId="0" applyAlignment="1">
      <alignment vertical="center"/>
    </xf>
    <xf fontId="0" fillId="0" borderId="0" numFmtId="9" xfId="3" applyNumberFormat="1" applyAlignment="1">
      <alignment vertical="center"/>
    </xf>
    <xf fontId="0" fillId="0" borderId="0" numFmtId="0" xfId="3" applyAlignment="1">
      <alignment vertical="center"/>
    </xf>
    <xf fontId="20" fillId="23" borderId="9" numFmtId="0" xfId="0" applyFont="1" applyFill="1" applyBorder="1" applyAlignment="1">
      <alignment vertical="center"/>
    </xf>
    <xf fontId="20" fillId="23" borderId="10" numFmtId="0" xfId="0" applyFont="1" applyFill="1" applyBorder="1" applyAlignment="1">
      <alignment vertical="center"/>
    </xf>
    <xf fontId="21" fillId="23" borderId="0" numFmtId="0" xfId="0" applyFont="1" applyFill="1" applyAlignment="1">
      <alignment horizontal="center" vertical="center"/>
    </xf>
    <xf fontId="21" fillId="0" borderId="0" numFmtId="0" xfId="0" applyFont="1" applyAlignment="1">
      <alignment vertical="center"/>
    </xf>
    <xf fontId="21" fillId="23" borderId="11" numFmtId="0" xfId="0" applyFont="1" applyFill="1" applyBorder="1" applyAlignment="1">
      <alignment horizontal="center" vertical="center"/>
    </xf>
    <xf fontId="22" fillId="23" borderId="12" numFmtId="168" xfId="0" applyNumberFormat="1" applyFont="1" applyFill="1" applyBorder="1" applyAlignment="1">
      <alignment horizontal="center" vertical="center"/>
    </xf>
    <xf fontId="23" fillId="33" borderId="12" numFmtId="0" xfId="0" applyFont="1" applyFill="1" applyBorder="1" applyAlignment="1">
      <alignment horizontal="center" vertical="center"/>
    </xf>
    <xf fontId="24" fillId="33" borderId="12" numFmtId="0" xfId="0" applyFont="1" applyFill="1" applyBorder="1" applyAlignment="1">
      <alignment horizontal="center" vertical="center"/>
    </xf>
    <xf fontId="22" fillId="23" borderId="12" numFmtId="169" xfId="0" applyNumberFormat="1" applyFont="1" applyFill="1" applyBorder="1" applyAlignment="1">
      <alignment horizontal="center" vertical="center"/>
    </xf>
    <xf fontId="22" fillId="23" borderId="12" numFmtId="170" xfId="0" applyNumberFormat="1" applyFont="1" applyFill="1" applyBorder="1" applyAlignment="1">
      <alignment horizontal="center" vertical="center"/>
    </xf>
    <xf fontId="22" fillId="23" borderId="9" numFmtId="168" xfId="0" applyNumberFormat="1" applyFont="1" applyFill="1" applyBorder="1" applyAlignment="1">
      <alignment horizontal="center" vertical="center"/>
    </xf>
    <xf fontId="22" fillId="23" borderId="13" numFmtId="168" xfId="0" applyNumberFormat="1" applyFont="1" applyFill="1" applyBorder="1" applyAlignment="1">
      <alignment horizontal="center" vertical="center"/>
    </xf>
    <xf fontId="22" fillId="23" borderId="12" numFmtId="9" xfId="3" applyNumberFormat="1" applyFont="1" applyFill="1" applyBorder="1" applyAlignment="1">
      <alignment horizontal="center" vertical="center"/>
    </xf>
    <xf fontId="25" fillId="0" borderId="0" numFmtId="0" xfId="0" applyFont="1" applyAlignment="1">
      <alignment horizontal="center" vertical="center"/>
    </xf>
    <xf fontId="25" fillId="33" borderId="12" numFmtId="0" xfId="0" applyFont="1" applyFill="1" applyBorder="1" applyAlignment="1">
      <alignment horizontal="center" vertical="center"/>
    </xf>
    <xf fontId="26" fillId="33" borderId="12" numFmtId="170" xfId="0" applyNumberFormat="1" applyFont="1" applyFill="1" applyBorder="1" applyAlignment="1">
      <alignment horizontal="center" vertical="center"/>
    </xf>
    <xf fontId="25" fillId="33" borderId="9" numFmtId="0" xfId="0" applyFont="1" applyFill="1" applyBorder="1" applyAlignment="1">
      <alignment horizontal="center" vertical="center"/>
    </xf>
    <xf fontId="25" fillId="33" borderId="13" numFmtId="0" xfId="0" applyFont="1" applyFill="1" applyBorder="1" applyAlignment="1">
      <alignment horizontal="center" vertical="center"/>
    </xf>
    <xf fontId="25" fillId="33" borderId="12" numFmtId="0" xfId="0" applyFont="1" applyFill="1" applyBorder="1" applyAlignment="1">
      <alignment horizontal="right" vertical="center"/>
    </xf>
    <xf fontId="25" fillId="33" borderId="12" numFmtId="171" xfId="0" applyNumberFormat="1" applyFont="1" applyFill="1" applyBorder="1" applyAlignment="1">
      <alignment horizontal="right" vertical="center"/>
    </xf>
    <xf fontId="25" fillId="33" borderId="12" numFmtId="9" xfId="3" applyNumberFormat="1" applyFont="1" applyFill="1" applyBorder="1" applyAlignment="1">
      <alignment horizontal="center" vertical="center"/>
    </xf>
    <xf fontId="25" fillId="33" borderId="12" numFmtId="0" xfId="3" applyFont="1" applyFill="1" applyBorder="1" applyAlignment="1">
      <alignment horizontal="center" vertical="center"/>
    </xf>
    <xf fontId="27" fillId="23" borderId="12" numFmtId="171" xfId="0" applyNumberFormat="1" applyFont="1" applyFill="1" applyBorder="1" applyAlignment="1">
      <alignment horizontal="right" vertical="center"/>
    </xf>
    <xf fontId="22" fillId="23" borderId="12" numFmtId="0" xfId="3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4"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diagonal/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diagonal/>
        <vertical style="thin">
          <color theme="0"/>
        </vertical>
        <horizontal style="thin">
          <color theme="0"/>
        </horizontal>
      </border>
    </dxf>
    <dxf>
      <font>
        <b/>
        <color theme="1"/>
      </font>
      <border>
        <left style="none"/>
        <right style="none"/>
        <top style="none"/>
        <bottom style="thin">
          <color theme="7"/>
        </bottom>
        <diagonal/>
      </border>
    </dxf>
    <dxf>
      <font>
        <b val="0"/>
        <i val="0"/>
        <u val="none"/>
        <sz val="9.000000"/>
        <color theme="1"/>
        <name val="黑体"/>
        <scheme val="none"/>
      </font>
      <border>
        <left style="thin">
          <color theme="0" tint="-0.049989318521683403"/>
        </left>
        <right style="thin">
          <color theme="0" tint="-0.049989318521683403"/>
        </right>
        <top style="thin">
          <color theme="0" tint="-0.049989318521683403"/>
        </top>
        <bottom style="thin">
          <color theme="0" tint="-0.049989318521683403"/>
        </bottom>
        <diagonal/>
        <vertical style="none"/>
        <horizontal style="none"/>
      </border>
    </dxf>
  </dxfs>
  <tableStyles count="3" defaultTableStyle="TableStyleMedium2" defaultPivotStyle="PivotStyleLight16">
    <tableStyle name="表样式 1" pivot="0" count="1">
      <tableStyleElement type="wholeTable" size="1" dxfId="0"/>
    </tableStyle>
    <tableStyle name="表样式 2" pivot="0" count="1">
      <tableStyleElement type="wholeTable" size="1" dxfId="1"/>
    </tableStyle>
    <tableStyle name="SlicerStyleLight4 2" table="0" pivot="0" count="2">
      <tableStyleElement type="headerRow" size="1" dxfId="2"/>
      <tableStyleElement type="wholeTable" size="1" dxfId="3"/>
    </tableStyle>
  </tableStyles>
  <extLst>
    <ext xmlns:x14="http://schemas.microsoft.com/office/spreadsheetml/2009/9/main" uri="{46F421CA-312F-682f-3DD2-61675219B42D}">
      <x14:dxfs count="8">
        <dxf>
          <fill>
            <patternFill patternType="solid"/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diagonal/>
          </border>
        </dxf>
        <dxf>
          <fill>
            <patternFill patternType="solid">
              <fgColor theme="7" tint="0.59999389629810496"/>
              <bgColor theme="7" tint="0.59999389629810496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diagonal/>
          </border>
        </dxf>
        <dxf>
          <font>
            <color rgb="FF828282"/>
          </font>
          <fill>
            <patternFill patternType="solid"/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diagonal/>
          </border>
        </dxf>
        <dxf>
          <font>
            <color rgb="FF828282"/>
          </font>
          <fill>
            <patternFill patternType="solid">
              <fgColor theme="7" tint="0.79964598529007802"/>
              <bgColor theme="7" tint="0.7996459852900780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diagonal/>
          </border>
        </dxf>
        <dxf>
          <fill>
            <gradientFill type="path" left="0" right="0" top="0" bottom="0" degree="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diagonal/>
          </border>
        </dxf>
        <dxf>
          <fill>
            <gradientFill type="path" left="0" right="0" top="0" bottom="0" degree="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diagonal/>
          </border>
        </dxf>
        <dxf>
          <fill>
            <gradientFill type="path" left="0" right="0" top="0" bottom="0" degree="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diagonal/>
          </border>
        </dxf>
        <dxf>
          <fill>
            <gradientFill type="path" left="0" right="0" top="0" bottom="0" degree="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diagon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StyleLight4 2">
          <x14:slicerStyleElements>
            <x14:slicerStyleElement type="unselectedItemWithData" dxfId="0"/>
            <x14:slicerStyleElement type="selectedItemWithData" dxfId="1"/>
            <x14:slicerStyleElement type="unselectedItemWithNoData" dxfId="2"/>
            <x14:slicerStyleElement type="selectedItemWithNoData" dxfId="3"/>
            <x14:slicerStyleElement type="hoveredUnselectedItemWithData" dxfId="4"/>
            <x14:slicerStyleElement type="hoveredSelectedItemWithData" dxfId="5"/>
            <x14:slicerStyleElement type="hoveredUnselectedItemWithNoData" dxfId="6"/>
            <x14:slicerStyleElement type="hoveredSelectedItemWithNoData" dxfId="7"/>
          </x14:slicerStyleElements>
        </x14:slicerStyle>
      </x14:slicerStyles>
    </ext>
  </extLst>
</styleSheet>
</file>

<file path=xl/_rels/workbook.xml.rels><?xml version="1.0" encoding="UTF-8" standalone="yes"?><Relationships xmlns="http://schemas.openxmlformats.org/package/2006/relationships"><Relationship  Id="rId1" Type="http://schemas.openxmlformats.org/officeDocument/2006/relationships/worksheet" Target="worksheets/sheet1.xml"/><Relationship  Id="rId2" Type="http://schemas.openxmlformats.org/officeDocument/2006/relationships/theme" Target="theme/theme1.xml"/><Relationship  Id="rId3" Type="http://schemas.openxmlformats.org/officeDocument/2006/relationships/sharedStrings" Target="sharedStrings.xml"/><Relationship  Id="rId4" Type="http://schemas.openxmlformats.org/officeDocument/2006/relationships/styles" Target="styles.xml"/></Relationships>
</file>

<file path=xl/charts/_rels/chart1.xml.rels><?xml version="1.0" encoding="UTF-8" standalone="yes"?><Relationships xmlns="http://schemas.openxmlformats.org/package/2006/relationships"><Relationship Id="rId1" Type="http://schemas.microsoft.com/office/2011/relationships/chartStyle" Target="style1.xml" /><Relationship Id="rId2" Type="http://schemas.microsoft.com/office/2011/relationships/chartColorStyle" Target="colors1.xml" /></Relationships>
</file>

<file path=xl/charts/_rels/chart2.xml.rels><?xml version="1.0" encoding="UTF-8" standalone="yes"?><Relationships xmlns="http://schemas.openxmlformats.org/package/2006/relationships"><Relationship Id="rId1" Type="http://schemas.microsoft.com/office/2011/relationships/chartStyle" Target="style2.xml" /><Relationship Id="rId2" Type="http://schemas.microsoft.com/office/2011/relationships/chartColorStyle" Target="colors2.xml" /></Relationships>
</file>

<file path=xl/charts/_rels/chart3.xml.rels><?xml version="1.0" encoding="UTF-8" standalone="yes"?><Relationships xmlns="http://schemas.openxmlformats.org/package/2006/relationships"><Relationship Id="rId1" Type="http://schemas.microsoft.com/office/2011/relationships/chartStyle" Target="style3.xml" /><Relationship Id="rId2" Type="http://schemas.microsoft.com/office/2011/relationships/chartColorStyle" Target="colors3.xml" /></Relationships>
</file>

<file path=xl/charts/_rels/chart4.xml.rels><?xml version="1.0" encoding="UTF-8" standalone="yes"?><Relationships xmlns="http://schemas.openxmlformats.org/package/2006/relationships"><Relationship Id="rId1" Type="http://schemas.microsoft.com/office/2011/relationships/chartStyle" Target="style4.xml" /><Relationship Id="rId2" Type="http://schemas.microsoft.com/office/2011/relationships/chartColorStyle" Target="colors4.xml" /></Relationships>
</file>

<file path=xl/charts/_rels/chart5.xml.rels><?xml version="1.0" encoding="UTF-8" standalone="yes"?><Relationships xmlns="http://schemas.openxmlformats.org/package/2006/relationships"><Relationship Id="rId1" Type="http://schemas.microsoft.com/office/2011/relationships/chartStyle" Target="style5.xml" /><Relationship Id="rId2" Type="http://schemas.microsoft.com/office/2011/relationships/chartColorStyle" Target="colors5.xml" /></Relationships>
</file>

<file path=xl/charts/_rels/chart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Relationship Id="rId4" Type="http://schemas.openxmlformats.org/officeDocument/2006/relationships/image" Target="../media/image4.png"/><Relationship Id="rId5" Type="http://schemas.openxmlformats.org/officeDocument/2006/relationships/image" Target="../media/image5.png"/><Relationship Id="rId6" Type="http://schemas.microsoft.com/office/2011/relationships/chartStyle" Target="style6.xml" /><Relationship Id="rId7" Type="http://schemas.microsoft.com/office/2011/relationships/chartColorStyle" Target="colors6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zh-CN"/>
  <c:roundedCorners val="0"/>
  <mc:AlternateContent>
    <mc:Choice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4239"/>
          <c:y val="0.390123"/>
        </c:manualLayout>
      </c:layout>
      <c:overlay val="0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200" b="0" i="0" u="none" strike="noStrike" spc="0">
              <a:solidFill>
                <a:sysClr val="windowText" lastClr="000000"/>
              </a:solidFill>
              <a:latin typeface="黑体"/>
              <a:ea typeface="黑体"/>
              <a:cs typeface="黑体"/>
            </a:defRPr>
          </a:pPr>
          <a:endParaRPr/>
        </a:p>
      </c:txPr>
    </c:title>
    <c:autoTitleDeleted val="0"/>
    <c:plotArea>
      <c:layout>
        <c:manualLayout>
          <c:layoutTarget val="inner"/>
          <c:xMode val="edge"/>
          <c:yMode val="edge"/>
          <c:x val="0.080147"/>
          <c:y val="0.055702"/>
          <c:w val="0.813911"/>
          <c:h val="0.928534"/>
        </c:manualLayout>
      </c:layout>
      <c:doughnutChart>
        <c:varyColors val="1"/>
        <c:ser>
          <c:idx val="0"/>
          <c:order val="0"/>
          <c:tx>
            <c:strRef>
              <c:f>项目预算成本!$V$11</c:f>
              <c:strCache>
                <c:ptCount val="1"/>
                <c:pt idx="0">
                  <c:v>61%</c:v>
                </c:pt>
              </c:strCache>
            </c:strRef>
          </c:tx>
          <c:spPr bwMode="auto"/>
          <c:explosion val="0"/>
          <c:dPt>
            <c:idx val="0"/>
            <c:bubble3D val="0"/>
            <c:spPr bwMode="auto">
              <a:prstGeom prst="rect">
                <a:avLst/>
              </a:prstGeom>
              <a:solidFill>
                <a:srgbClr val="F2CDDC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 bwMode="auto">
              <a:prstGeom prst="rect">
                <a:avLst/>
              </a:prstGeom>
              <a:solidFill>
                <a:srgbClr val="F6F6F6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val>
            <c:numRef>
              <c:f>项目预算成本!$V$11:$W$11</c:f>
              <c:numCache>
                <c:formatCode>0%</c:formatCode>
                <c:ptCount val="2"/>
                <c:pt idx="0">
                  <c:v>0.607903913211933</c:v>
                </c:pt>
                <c:pt idx="1">
                  <c:v>0.392096086788067</c:v>
                </c:pt>
              </c:numCache>
            </c:numRef>
          </c:val>
        </c:ser>
        <c:dLbls>
          <c:showBubbleSize val="0"/>
          <c:showCatName val="0"/>
          <c:showLeaderLines val="1"/>
          <c:showLegendKey val="0"/>
          <c:showPercent val="0"/>
          <c:showSerName val="0"/>
          <c:showVal val="1"/>
        </c:dLbls>
        <c:firstSliceAng val="0"/>
        <c:holeSize val="57"/>
      </c:doughnutChart>
      <c:spPr bwMode="auto">
        <a:prstGeom prst="rect">
          <a:avLst/>
        </a:prstGeom>
        <a:noFill/>
        <a:ln>
          <a:noFill/>
        </a:ln>
        <a:effectLst/>
      </c:spPr>
    </c:plotArea>
    <c:plotVisOnly val="1"/>
    <c:dispBlanksAs val="gap"/>
    <c:showDLblsOverMax val="0"/>
  </c:chart>
  <c:spPr bwMode="auto">
    <a:xfrm>
      <a:off x="486" y="864"/>
      <a:ext cx="2246" cy="1620"/>
    </a:xfrm>
    <a:prstGeom prst="rect">
      <a:avLst/>
    </a:prstGeom>
    <a:noFill/>
    <a:ln w="9525" cap="flat" cmpd="sng" algn="ctr">
      <a:noFill/>
      <a:round/>
    </a:ln>
    <a:effectLst/>
  </c:spPr>
  <c:txPr>
    <a:bodyPr/>
    <a:lstStyle/>
    <a:p>
      <a:pPr>
        <a:defRPr lang="zh-CN"/>
      </a:pPr>
      <a:endParaRPr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zh-CN"/>
  <c:roundedCorners val="0"/>
  <mc:AlternateContent>
    <mc:Choice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70362"/>
          <c:y val="0.382716"/>
        </c:manualLayout>
      </c:layout>
      <c:overlay val="1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spc="0">
              <a:solidFill>
                <a:sysClr val="windowText" lastClr="000000"/>
              </a:solidFill>
              <a:latin typeface="黑体"/>
              <a:ea typeface="黑体"/>
              <a:cs typeface="黑体"/>
            </a:defRPr>
          </a:pPr>
          <a:endParaRPr/>
        </a:p>
      </c:txPr>
    </c:title>
    <c:autoTitleDeleted val="0"/>
    <c:plotArea>
      <c:layout>
        <c:manualLayout>
          <c:layoutTarget val="inner"/>
          <c:xMode val="edge"/>
          <c:yMode val="edge"/>
          <c:x val="0.080147"/>
          <c:y val="0.055702"/>
          <c:w val="0.813911"/>
          <c:h val="0.928534"/>
        </c:manualLayout>
      </c:layout>
      <c:doughnutChart>
        <c:varyColors val="1"/>
        <c:ser>
          <c:idx val="0"/>
          <c:order val="0"/>
          <c:tx>
            <c:strRef>
              <c:f>项目预算成本!$V$12</c:f>
              <c:strCache>
                <c:ptCount val="1"/>
                <c:pt idx="0">
                  <c:v>6%</c:v>
                </c:pt>
              </c:strCache>
            </c:strRef>
          </c:tx>
          <c:spPr bwMode="auto"/>
          <c:explosion val="0"/>
          <c:dPt>
            <c:idx val="0"/>
            <c:bubble3D val="0"/>
            <c:spPr bwMode="auto">
              <a:prstGeom prst="rect">
                <a:avLst/>
              </a:prstGeom>
              <a:solidFill>
                <a:srgbClr val="AADBCE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 bwMode="auto">
              <a:prstGeom prst="rect">
                <a:avLst/>
              </a:prstGeom>
              <a:solidFill>
                <a:srgbClr val="F6F6F6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val>
            <c:numRef>
              <c:f>项目预算成本!$V$12:$W$12</c:f>
              <c:numCache>
                <c:formatCode>0%</c:formatCode>
                <c:ptCount val="2"/>
                <c:pt idx="0">
                  <c:v>0.0619914761720263</c:v>
                </c:pt>
                <c:pt idx="1">
                  <c:v>0.938008523827974</c:v>
                </c:pt>
              </c:numCache>
            </c:numRef>
          </c:val>
        </c:ser>
        <c:dLbls>
          <c:showBubbleSize val="0"/>
          <c:showCatName val="0"/>
          <c:showLeaderLines val="1"/>
          <c:showLegendKey val="0"/>
          <c:showPercent val="0"/>
          <c:showSerName val="0"/>
          <c:showVal val="0"/>
        </c:dLbls>
        <c:firstSliceAng val="0"/>
        <c:holeSize val="57"/>
      </c:doughnutChart>
      <c:spPr bwMode="auto">
        <a:prstGeom prst="rect">
          <a:avLst/>
        </a:prstGeom>
        <a:noFill/>
        <a:ln>
          <a:noFill/>
        </a:ln>
        <a:effectLst/>
      </c:spPr>
    </c:plotArea>
    <c:plotVisOnly val="1"/>
    <c:dispBlanksAs val="gap"/>
    <c:showDLblsOverMax val="0"/>
  </c:chart>
  <c:spPr bwMode="auto">
    <a:xfrm>
      <a:off x="3233" y="845"/>
      <a:ext cx="2237" cy="1620"/>
    </a:xfrm>
    <a:prstGeom prst="rect">
      <a:avLst/>
    </a:prstGeom>
    <a:noFill/>
    <a:ln w="9525" cap="flat" cmpd="sng" algn="ctr">
      <a:noFill/>
      <a:round/>
    </a:ln>
    <a:effectLst/>
  </c:spPr>
  <c:txPr>
    <a:bodyPr/>
    <a:lstStyle/>
    <a:p>
      <a:pPr>
        <a:defRPr lang="zh-CN"/>
      </a:pPr>
      <a:endParaRPr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zh-CN"/>
  <c:roundedCorners val="0"/>
  <mc:AlternateContent>
    <mc:Choice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44504"/>
          <c:y val="0.390741"/>
        </c:manualLayout>
      </c:layout>
      <c:overlay val="1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spc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/>
        </a:p>
      </c:txPr>
    </c:title>
    <c:autoTitleDeleted val="0"/>
    <c:plotArea>
      <c:layout>
        <c:manualLayout>
          <c:layoutTarget val="inner"/>
          <c:xMode val="edge"/>
          <c:yMode val="edge"/>
          <c:x val="0.080147"/>
          <c:y val="0.055702"/>
          <c:w val="0.813911"/>
          <c:h val="0.928534"/>
        </c:manualLayout>
      </c:layout>
      <c:doughnutChart>
        <c:varyColors val="1"/>
        <c:ser>
          <c:idx val="0"/>
          <c:order val="0"/>
          <c:tx>
            <c:strRef>
              <c:f>项目预算成本!$V$13</c:f>
              <c:strCache>
                <c:ptCount val="1"/>
                <c:pt idx="0">
                  <c:v>18%</c:v>
                </c:pt>
              </c:strCache>
            </c:strRef>
          </c:tx>
          <c:spPr bwMode="auto"/>
          <c:explosion val="0"/>
          <c:dPt>
            <c:idx val="0"/>
            <c:bubble3D val="0"/>
            <c:spPr bwMode="auto">
              <a:prstGeom prst="rect">
                <a:avLst/>
              </a:prstGeom>
              <a:solidFill>
                <a:srgbClr val="B7DEE8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 bwMode="auto">
              <a:prstGeom prst="rect">
                <a:avLst/>
              </a:prstGeom>
              <a:solidFill>
                <a:srgbClr val="F6F6F6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val>
            <c:numRef>
              <c:f>项目预算成本!$V$13:$W$13</c:f>
              <c:numCache>
                <c:formatCode>0%</c:formatCode>
                <c:ptCount val="2"/>
                <c:pt idx="0">
                  <c:v>0.179775280898876</c:v>
                </c:pt>
                <c:pt idx="1">
                  <c:v>0.820224719101124</c:v>
                </c:pt>
              </c:numCache>
            </c:numRef>
          </c:val>
        </c:ser>
        <c:dLbls>
          <c:showBubbleSize val="0"/>
          <c:showCatName val="0"/>
          <c:showLeaderLines val="1"/>
          <c:showLegendKey val="0"/>
          <c:showPercent val="0"/>
          <c:showSerName val="0"/>
          <c:showVal val="0"/>
        </c:dLbls>
        <c:firstSliceAng val="0"/>
        <c:holeSize val="57"/>
      </c:doughnutChart>
      <c:spPr bwMode="auto">
        <a:prstGeom prst="rect">
          <a:avLst/>
        </a:prstGeom>
        <a:noFill/>
        <a:ln>
          <a:noFill/>
        </a:ln>
        <a:effectLst/>
      </c:spPr>
    </c:plotArea>
    <c:plotVisOnly val="1"/>
    <c:dispBlanksAs val="gap"/>
    <c:showDLblsOverMax val="0"/>
  </c:chart>
  <c:spPr bwMode="auto">
    <a:xfrm>
      <a:off x="5970" y="884"/>
      <a:ext cx="2238" cy="1620"/>
    </a:xfrm>
    <a:prstGeom prst="rect">
      <a:avLst/>
    </a:prstGeom>
    <a:noFill/>
    <a:ln w="9525" cap="flat" cmpd="sng" algn="ctr">
      <a:noFill/>
      <a:round/>
    </a:ln>
    <a:effectLst/>
  </c:spPr>
  <c:txPr>
    <a:bodyPr/>
    <a:lstStyle/>
    <a:p>
      <a:pPr>
        <a:defRPr lang="zh-CN"/>
      </a:pPr>
      <a:endParaRPr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zh-CN"/>
  <c:roundedCorners val="0"/>
  <mc:AlternateContent>
    <mc:Choice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09700"/>
          <c:y val="0.390741"/>
        </c:manualLayout>
      </c:layout>
      <c:overlay val="0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spc="0">
              <a:solidFill>
                <a:sysClr val="windowText" lastClr="000000"/>
              </a:solidFill>
              <a:latin typeface="黑体"/>
              <a:ea typeface="黑体"/>
              <a:cs typeface="黑体"/>
            </a:defRPr>
          </a:pPr>
          <a:endParaRPr/>
        </a:p>
      </c:txPr>
    </c:title>
    <c:autoTitleDeleted val="0"/>
    <c:plotArea>
      <c:layout>
        <c:manualLayout>
          <c:layoutTarget val="inner"/>
          <c:xMode val="edge"/>
          <c:yMode val="edge"/>
          <c:x val="0.080147"/>
          <c:y val="0.055702"/>
          <c:w val="0.813911"/>
          <c:h val="0.928534"/>
        </c:manualLayout>
      </c:layout>
      <c:doughnutChart>
        <c:varyColors val="1"/>
        <c:ser>
          <c:idx val="0"/>
          <c:order val="0"/>
          <c:tx>
            <c:strRef>
              <c:f>项目预算成本!$V$14</c:f>
              <c:strCache>
                <c:ptCount val="1"/>
                <c:pt idx="0">
                  <c:v>8%</c:v>
                </c:pt>
              </c:strCache>
            </c:strRef>
          </c:tx>
          <c:spPr bwMode="auto"/>
          <c:explosion val="0"/>
          <c:dPt>
            <c:idx val="0"/>
            <c:bubble3D val="0"/>
            <c:spPr bwMode="auto">
              <a:prstGeom prst="rect">
                <a:avLst/>
              </a:prstGeom>
              <a:solidFill>
                <a:srgbClr val="FFE3B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 bwMode="auto">
              <a:prstGeom prst="rect">
                <a:avLst/>
              </a:prstGeom>
              <a:solidFill>
                <a:srgbClr val="F6F6F6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val>
            <c:numRef>
              <c:f>项目预算成本!$V$14:$W$14</c:f>
              <c:numCache>
                <c:formatCode>0%</c:formatCode>
                <c:ptCount val="2"/>
                <c:pt idx="0">
                  <c:v>0.0805889190236343</c:v>
                </c:pt>
                <c:pt idx="1">
                  <c:v>0.919411080976366</c:v>
                </c:pt>
              </c:numCache>
            </c:numRef>
          </c:val>
        </c:ser>
        <c:dLbls>
          <c:showBubbleSize val="0"/>
          <c:showCatName val="0"/>
          <c:showLeaderLines val="1"/>
          <c:showLegendKey val="0"/>
          <c:showPercent val="0"/>
          <c:showSerName val="0"/>
          <c:showVal val="0"/>
        </c:dLbls>
        <c:firstSliceAng val="0"/>
        <c:holeSize val="57"/>
      </c:doughnutChart>
      <c:spPr bwMode="auto">
        <a:prstGeom prst="rect">
          <a:avLst/>
        </a:prstGeom>
        <a:noFill/>
        <a:ln>
          <a:noFill/>
        </a:ln>
        <a:effectLst/>
      </c:spPr>
    </c:plotArea>
    <c:plotVisOnly val="1"/>
    <c:dispBlanksAs val="gap"/>
    <c:showDLblsOverMax val="0"/>
  </c:chart>
  <c:spPr bwMode="auto">
    <a:xfrm>
      <a:off x="8708" y="942"/>
      <a:ext cx="2237" cy="1620"/>
    </a:xfrm>
    <a:prstGeom prst="rect">
      <a:avLst/>
    </a:prstGeom>
    <a:noFill/>
    <a:ln w="9525" cap="flat" cmpd="sng" algn="ctr">
      <a:noFill/>
      <a:round/>
    </a:ln>
    <a:effectLst/>
  </c:spPr>
  <c:txPr>
    <a:bodyPr/>
    <a:lstStyle/>
    <a:p>
      <a:pPr>
        <a:defRPr lang="zh-CN">
          <a:solidFill>
            <a:sysClr val="windowText" lastClr="000000"/>
          </a:solidFill>
          <a:latin typeface="黑体"/>
          <a:ea typeface="黑体"/>
          <a:cs typeface="黑体"/>
        </a:defRPr>
      </a:pPr>
      <a:endParaRPr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zh-CN"/>
  <c:roundedCorners val="0"/>
  <mc:AlternateContent>
    <mc:Choice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93143"/>
          <c:y val="0.382716"/>
        </c:manualLayout>
      </c:layout>
      <c:overlay val="0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spc="0">
              <a:solidFill>
                <a:sysClr val="windowText" lastClr="000000"/>
              </a:solidFill>
              <a:latin typeface="黑体"/>
              <a:ea typeface="黑体"/>
              <a:cs typeface="黑体"/>
            </a:defRPr>
          </a:pPr>
          <a:endParaRPr/>
        </a:p>
      </c:txPr>
    </c:title>
    <c:autoTitleDeleted val="0"/>
    <c:plotArea>
      <c:layout>
        <c:manualLayout>
          <c:layoutTarget val="inner"/>
          <c:xMode val="edge"/>
          <c:yMode val="edge"/>
          <c:x val="0.080147"/>
          <c:y val="0.055702"/>
          <c:w val="0.813911"/>
          <c:h val="0.928534"/>
        </c:manualLayout>
      </c:layout>
      <c:doughnutChart>
        <c:varyColors val="1"/>
        <c:ser>
          <c:idx val="0"/>
          <c:order val="0"/>
          <c:tx>
            <c:strRef>
              <c:f>项目预算成本!$V$15</c:f>
              <c:strCache>
                <c:ptCount val="1"/>
                <c:pt idx="0">
                  <c:v>7%</c:v>
                </c:pt>
              </c:strCache>
            </c:strRef>
          </c:tx>
          <c:spPr bwMode="auto"/>
          <c:explosion val="0"/>
          <c:dPt>
            <c:idx val="0"/>
            <c:bubble3D val="0"/>
            <c:spPr bwMode="auto">
              <a:prstGeom prst="rect">
                <a:avLst/>
              </a:prstGeom>
              <a:solidFill>
                <a:srgbClr val="E5E5F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 bwMode="auto">
              <a:prstGeom prst="rect">
                <a:avLst/>
              </a:prstGeom>
              <a:solidFill>
                <a:srgbClr val="F6F6F6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val>
            <c:numRef>
              <c:f>项目预算成本!$V$15:$W$15</c:f>
              <c:numCache>
                <c:formatCode>0%</c:formatCode>
                <c:ptCount val="2"/>
                <c:pt idx="0">
                  <c:v>0.0697404106935296</c:v>
                </c:pt>
                <c:pt idx="1">
                  <c:v>0.93025958930647</c:v>
                </c:pt>
              </c:numCache>
            </c:numRef>
          </c:val>
        </c:ser>
        <c:dLbls>
          <c:showBubbleSize val="0"/>
          <c:showCatName val="0"/>
          <c:showLeaderLines val="1"/>
          <c:showLegendKey val="0"/>
          <c:showPercent val="0"/>
          <c:showSerName val="0"/>
          <c:showVal val="0"/>
        </c:dLbls>
        <c:firstSliceAng val="0"/>
        <c:holeSize val="57"/>
      </c:doughnutChart>
      <c:spPr bwMode="auto">
        <a:prstGeom prst="rect">
          <a:avLst/>
        </a:prstGeom>
        <a:noFill/>
        <a:ln>
          <a:noFill/>
        </a:ln>
        <a:effectLst/>
      </c:spPr>
    </c:plotArea>
    <c:plotVisOnly val="1"/>
    <c:dispBlanksAs val="gap"/>
    <c:showDLblsOverMax val="0"/>
  </c:chart>
  <c:spPr bwMode="auto">
    <a:xfrm>
      <a:off x="11445" y="903"/>
      <a:ext cx="2246" cy="1620"/>
    </a:xfrm>
    <a:prstGeom prst="rect">
      <a:avLst/>
    </a:prstGeom>
    <a:noFill/>
    <a:ln w="9525" cap="flat" cmpd="sng" algn="ctr">
      <a:noFill/>
      <a:round/>
    </a:ln>
    <a:effectLst/>
  </c:spPr>
  <c:txPr>
    <a:bodyPr/>
    <a:lstStyle/>
    <a:p>
      <a:pPr>
        <a:defRPr lang="zh-CN"/>
      </a:pPr>
      <a:endParaRPr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zh-CN"/>
  <c:roundedCorners val="0"/>
  <mc:AlternateContent>
    <mc:Choice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 bwMode="auto">
            <a:prstGeom prst="rect">
              <a:avLst/>
            </a:prstGeom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 bwMode="auto">
              <a:prstGeom prst="rect">
                <a:avLst/>
              </a:prstGeom>
              <a:blipFill>
                <a:blip r:embed="rId1"/>
                <a:stretch/>
              </a:blip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 bwMode="auto">
              <a:prstGeom prst="rect">
                <a:avLst/>
              </a:prstGeom>
              <a:blipFill>
                <a:blip r:embed="rId2"/>
                <a:stretch/>
              </a:blip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 bwMode="auto">
              <a:prstGeom prst="rect">
                <a:avLst/>
              </a:prstGeom>
              <a:blipFill>
                <a:blip r:embed="rId3"/>
                <a:stretch/>
              </a:blip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 bwMode="auto">
              <a:prstGeom prst="rect">
                <a:avLst/>
              </a:prstGeom>
              <a:blipFill>
                <a:blip r:embed="rId4"/>
                <a:stretch/>
              </a:blip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 bwMode="auto">
              <a:prstGeom prst="rect">
                <a:avLst/>
              </a:prstGeom>
              <a:blipFill>
                <a:blip r:embed="rId5"/>
                <a:stretch/>
              </a:blipFill>
              <a:ln>
                <a:noFill/>
              </a:ln>
              <a:effectLst/>
            </c:spPr>
          </c:dPt>
          <c:dLbls>
            <c:dLbl>
              <c:idx val="0"/>
              <c:dLblPos val="ctr"/>
              <c:layout>
                <c:manualLayout>
                  <c:x val="0.000000"/>
                  <c:y val="0.065870"/>
                </c:manualLayout>
              </c:layout>
              <c:showBubbleSize val="0"/>
              <c:showCatName val="0"/>
              <c:showLegendKey val="0"/>
              <c:showPercent val="0"/>
              <c:showSerName val="0"/>
              <c:showVal val="0"/>
            </c:dLbl>
            <c:dLbl>
              <c:idx val="1"/>
              <c:dLblPos val="ctr"/>
              <c:layout>
                <c:manualLayout>
                  <c:x val="0.003720"/>
                  <c:y val="0.083230"/>
                </c:manualLayout>
              </c:layout>
              <c:showBubbleSize val="0"/>
              <c:showCatName val="0"/>
              <c:showLegendKey val="0"/>
              <c:showPercent val="0"/>
              <c:showSerName val="0"/>
              <c:showVal val="0"/>
            </c:dLbl>
            <c:dLbl>
              <c:idx val="2"/>
              <c:dLblPos val="ctr"/>
              <c:layout>
                <c:manualLayout>
                  <c:x val="0.001480"/>
                  <c:y val="0.096250"/>
                </c:manualLayout>
              </c:layout>
              <c:showBubbleSize val="0"/>
              <c:showCatName val="0"/>
              <c:showLegendKey val="0"/>
              <c:showPercent val="0"/>
              <c:showSerName val="0"/>
              <c:showVal val="0"/>
            </c:dLbl>
            <c:dLbl>
              <c:idx val="3"/>
              <c:dLblPos val="ctr"/>
              <c:layout>
                <c:manualLayout>
                  <c:x val="0.004460"/>
                  <c:y val="0.082840"/>
                </c:manualLayout>
              </c:layout>
              <c:showBubbleSize val="0"/>
              <c:showCatName val="0"/>
              <c:showLegendKey val="0"/>
              <c:showPercent val="0"/>
              <c:showSerName val="0"/>
              <c:showVal val="0"/>
            </c:dLbl>
            <c:dLbl>
              <c:idx val="4"/>
              <c:dLblPos val="ctr"/>
              <c:layout>
                <c:manualLayout>
                  <c:x val="0.000000"/>
                  <c:y val="0.089740"/>
                </c:manualLayout>
              </c:layout>
              <c:showBubbleSize val="0"/>
              <c:showCatName val="0"/>
              <c:showLegendKey val="0"/>
              <c:showPercent val="0"/>
              <c:showSerName val="0"/>
              <c:showVal val="0"/>
            </c:dLbl>
            <c:dLblPos val="ctr"/>
            <c:showBubbleSize val="0"/>
            <c:showCatName val="0"/>
            <c:showLeaderLines val="0"/>
            <c:showLegendKey val="0"/>
            <c:showPercent val="0"/>
            <c:showSerName val="0"/>
            <c:showVal val="0"/>
            <c:spPr bwMode="auto">
              <a:prstGeom prst="rect">
                <a:avLst/>
              </a:prstGeom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099" tIns="19049" rIns="38099" bIns="19049" anchor="ctr" anchorCtr="1"/>
              <a:lstStyle/>
              <a:p>
                <a:pPr>
                  <a:defRPr lang="zh-CN" sz="1100" b="0" i="0" u="none" strike="noStrike">
                    <a:solidFill>
                      <a:schemeClr val="tx1"/>
                    </a:solidFill>
                    <a:latin typeface="黑体"/>
                    <a:ea typeface="黑体"/>
                    <a:cs typeface="黑体"/>
                  </a:defRPr>
                </a:pPr>
                <a:endParaRPr/>
              </a:p>
            </c:txPr>
          </c:dLbls>
          <c:cat>
            <c:strRef>
              <c:f>项目预算成本!$T$11:$T$15</c:f>
              <c:strCache>
                <c:ptCount val="5"/>
                <c:pt idx="0">
                  <c:v>人员成本</c:v>
                </c:pt>
                <c:pt idx="1">
                  <c:v>研发成本</c:v>
                </c:pt>
                <c:pt idx="2">
                  <c:v>设计成本</c:v>
                </c:pt>
                <c:pt idx="3">
                  <c:v>差旅成本</c:v>
                </c:pt>
                <c:pt idx="4">
                  <c:v>市场推广成本</c:v>
                </c:pt>
              </c:strCache>
            </c:strRef>
          </c:cat>
          <c:val>
            <c:numRef>
              <c:f>项目预算成本!$X$11:$X$15</c:f>
              <c:numCache>
                <c:formatCode>General</c:formatCode>
                <c:ptCount val="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</c:ser>
        <c:ser>
          <c:idx val="1"/>
          <c:order val="1"/>
          <c:spPr bwMode="auto">
            <a:prstGeom prst="rect">
              <a:avLst/>
            </a:prstGeom>
            <a:noFill/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layout>
                <c:manualLayout>
                  <c:x val="-0.002860"/>
                  <c:y val="0.082240"/>
                </c:manualLayout>
              </c:layout>
              <c:showBubbleSize val="0"/>
              <c:showCatName val="0"/>
              <c:showLegendKey val="0"/>
              <c:showPercent val="0"/>
              <c:showSerName val="0"/>
              <c:showVal val="0"/>
            </c:dLbl>
            <c:dLbl>
              <c:idx val="1"/>
              <c:dLblPos val="inEnd"/>
              <c:layout>
                <c:manualLayout>
                  <c:x val="0.000000"/>
                  <c:y val="0.052460"/>
                </c:manualLayout>
              </c:layout>
              <c:showBubbleSize val="0"/>
              <c:showCatName val="0"/>
              <c:showLegendKey val="0"/>
              <c:showPercent val="0"/>
              <c:showSerName val="0"/>
              <c:showVal val="0"/>
            </c:dLbl>
            <c:dLbl>
              <c:idx val="2"/>
              <c:dLblPos val="inEnd"/>
              <c:layout>
                <c:manualLayout>
                  <c:x val="0.001480"/>
                  <c:y val="0.078890"/>
                </c:manualLayout>
              </c:layout>
              <c:showBubbleSize val="0"/>
              <c:showCatName val="0"/>
              <c:showLegendKey val="0"/>
              <c:showPercent val="0"/>
              <c:showSerName val="0"/>
              <c:showVal val="0"/>
            </c:dLbl>
            <c:dLbl>
              <c:idx val="3"/>
              <c:dLblPos val="inEnd"/>
              <c:layout>
                <c:manualLayout>
                  <c:x val="0.000000"/>
                  <c:y val="0.083230"/>
                </c:manualLayout>
              </c:layout>
              <c:showBubbleSize val="0"/>
              <c:showCatName val="0"/>
              <c:showLegendKey val="0"/>
              <c:showPercent val="0"/>
              <c:showSerName val="0"/>
              <c:showVal val="0"/>
            </c:dLbl>
            <c:dLbl>
              <c:idx val="4"/>
              <c:dLblPos val="outEnd"/>
              <c:layout>
                <c:manualLayout>
                  <c:x val="-0.002690"/>
                  <c:y val="0.306210"/>
                </c:manualLayout>
              </c:layout>
              <c:showBubbleSize val="0"/>
              <c:showCatName val="0"/>
              <c:showLegendKey val="0"/>
              <c:showPercent val="0"/>
              <c:showSerName val="0"/>
              <c:showVal val="0"/>
            </c:dLbl>
            <c:dLblPos val="inEnd"/>
            <c:showBubbleSize val="0"/>
            <c:showCatName val="0"/>
            <c:showLeaderLines val="0"/>
            <c:showLegendKey val="0"/>
            <c:showPercent val="0"/>
            <c:showSerName val="0"/>
            <c:showVal val="0"/>
            <c:spPr bwMode="auto">
              <a:prstGeom prst="rect">
                <a:avLst/>
              </a:prstGeom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099" tIns="19049" rIns="38099" bIns="19049" anchor="ctr" anchorCtr="1"/>
              <a:lstStyle/>
              <a:p>
                <a:pPr>
                  <a:defRPr lang="zh-CN" sz="1100" b="1" i="0" u="none" strike="noStrike">
                    <a:solidFill>
                      <a:schemeClr val="tx1"/>
                    </a:solidFill>
                    <a:latin typeface="黑体"/>
                    <a:ea typeface="黑体"/>
                    <a:cs typeface="黑体"/>
                  </a:defRPr>
                </a:pPr>
                <a:endParaRPr/>
              </a:p>
            </c:txPr>
          </c:dLbls>
          <c:cat>
            <c:strRef>
              <c:f>项目预算成本!$T$11:$T$15</c:f>
              <c:strCache>
                <c:ptCount val="5"/>
                <c:pt idx="0">
                  <c:v>人员成本</c:v>
                </c:pt>
                <c:pt idx="1">
                  <c:v>研发成本</c:v>
                </c:pt>
                <c:pt idx="2">
                  <c:v>设计成本</c:v>
                </c:pt>
                <c:pt idx="3">
                  <c:v>差旅成本</c:v>
                </c:pt>
                <c:pt idx="4">
                  <c:v>市场推广成本</c:v>
                </c:pt>
              </c:strCache>
            </c:strRef>
          </c:cat>
          <c:val>
            <c:numRef>
              <c:f>项目预算成本!$Y$11:$Y$15</c:f>
              <c:numCache>
                <c:formatCode>General</c:formatCode>
                <c:ptCount val="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</c:ser>
        <c:dLbls>
          <c:showBubbleSize val="0"/>
          <c:showCatName val="0"/>
          <c:showLeaderLines val="0"/>
          <c:showLegendKey val="0"/>
          <c:showPercent val="0"/>
          <c:showSerName val="0"/>
          <c:showVal val="1"/>
        </c:dLbls>
        <c:gapWidth val="14"/>
        <c:overlap val="100"/>
        <c:axId val="1866169477"/>
        <c:axId val="1866169478"/>
      </c:barChart>
      <c:catAx>
        <c:axId val="1866169477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100" b="0" i="0" u="none" strike="noStrike">
                <a:solidFill>
                  <a:sysClr val="windowText" lastClr="000000"/>
                </a:solidFill>
                <a:latin typeface="黑体"/>
                <a:ea typeface="黑体"/>
                <a:cs typeface="黑体"/>
              </a:defRPr>
            </a:pPr>
            <a:endParaRPr/>
          </a:p>
        </c:txPr>
        <c:crossAx val="1866169478"/>
        <c:crosses val="autoZero"/>
        <c:auto val="1"/>
        <c:lblAlgn val="ctr"/>
        <c:lblOffset val="0"/>
        <c:noMultiLvlLbl val="0"/>
      </c:catAx>
      <c:valAx>
        <c:axId val="186616947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100" b="0" i="0" u="none" strike="noStrike">
                <a:solidFill>
                  <a:sysClr val="windowText" lastClr="000000"/>
                </a:solidFill>
                <a:latin typeface="黑体"/>
                <a:ea typeface="黑体"/>
                <a:cs typeface="黑体"/>
              </a:defRPr>
            </a:pPr>
            <a:endParaRPr/>
          </a:p>
        </c:txPr>
        <c:crossAx val="1866169477"/>
        <c:crosses val="autoZero"/>
        <c:crossBetween val="between"/>
      </c:valAx>
      <c:spPr bwMode="auto">
        <a:prstGeom prst="rect">
          <a:avLst/>
        </a:prstGeom>
        <a:noFill/>
        <a:ln>
          <a:noFill/>
        </a:ln>
        <a:effectLst/>
      </c:spPr>
    </c:plotArea>
    <c:plotVisOnly val="1"/>
    <c:dispBlanksAs val="gap"/>
    <c:showDLblsOverMax val="0"/>
  </c:chart>
  <c:spPr bwMode="auto">
    <a:xfrm>
      <a:off x="0" y="1423035"/>
      <a:ext cx="9887585" cy="1299210"/>
    </a:xfrm>
    <a:prstGeom prst="rect">
      <a:avLst/>
    </a:prstGeom>
    <a:noFill/>
    <a:ln w="9525" cap="flat" cmpd="sng" algn="ctr">
      <a:noFill/>
      <a:round/>
    </a:ln>
    <a:effectLst/>
  </c:spPr>
  <c:txPr>
    <a:bodyPr/>
    <a:lstStyle/>
    <a:p>
      <a:pPr>
        <a:defRPr lang="zh-CN" sz="1100">
          <a:solidFill>
            <a:sysClr val="windowText" lastClr="000000"/>
          </a:solidFill>
          <a:latin typeface="黑体"/>
          <a:ea typeface="黑体"/>
          <a:cs typeface="黑体"/>
        </a:defRPr>
      </a:pPr>
      <a:endParaRPr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9525">
        <a:solidFill>
          <a:schemeClr val="phClr"/>
        </a:solidFill>
      </a:ln>
    </cs:spPr>
  </cs:dataPointMarker>
  <cs:dataPointWirefram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9525">
        <a:solidFill>
          <a:schemeClr val="phClr"/>
        </a:solidFill>
      </a:ln>
    </cs:spPr>
  </cs:dataPointMarker>
  <cs:dataPointWirefram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9525">
        <a:solidFill>
          <a:schemeClr val="phClr"/>
        </a:solidFill>
      </a:ln>
    </cs:spPr>
  </cs:dataPointMarker>
  <cs:dataPointWirefram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9525">
        <a:solidFill>
          <a:schemeClr val="phClr"/>
        </a:solidFill>
      </a:ln>
    </cs:spPr>
  </cs:dataPointMarker>
  <cs:dataPointWirefram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9525">
        <a:solidFill>
          <a:schemeClr val="phClr"/>
        </a:solidFill>
      </a:ln>
    </cs:spPr>
  </cs:dataPointMarker>
  <cs:dataPointWirefram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charts/style6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/>
  </cs:dataLabel>
  <cs:dataLabelCallout>
    <cs:lnRef idx="0"/>
    <cs:fillRef idx="0"/>
    <cs:effectRef idx="0"/>
    <cs:fontRef idx="minor"/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 bwMode="auto">
      <a:prstGeom prst="rect">
        <a:avLst/>
      </a:prstGeom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9525">
        <a:solidFill>
          <a:schemeClr val="phClr"/>
        </a:solidFill>
      </a:ln>
    </cs:spPr>
  </cs:dataPointMarker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Relationship Id="rId4" Type="http://schemas.openxmlformats.org/officeDocument/2006/relationships/chart" Target="../charts/chart4.xml" /><Relationship Id="rId5" Type="http://schemas.openxmlformats.org/officeDocument/2006/relationships/chart" Target="../charts/chart5.xml" /><Relationship Id="rId6" Type="http://schemas.openxmlformats.org/officeDocument/2006/relationships/chart" Target="../charts/chart6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twoCell">
    <xdr:from>
      <xdr:col>1</xdr:col>
      <xdr:colOff>172084</xdr:colOff>
      <xdr:row>1</xdr:row>
      <xdr:rowOff>114300</xdr:rowOff>
    </xdr:from>
    <xdr:to>
      <xdr:col>10</xdr:col>
      <xdr:colOff>810260</xdr:colOff>
      <xdr:row>5</xdr:row>
      <xdr:rowOff>69215</xdr:rowOff>
    </xdr:to>
    <xdr:grpSp>
      <xdr:nvGrpSpPr>
        <xdr:cNvPr id="0" name=""/>
        <xdr:cNvGrpSpPr/>
      </xdr:nvGrpSpPr>
      <xdr:grpSpPr bwMode="auto">
        <a:xfrm>
          <a:off x="323850" y="546100"/>
          <a:ext cx="9108440" cy="1097915"/>
          <a:chOff x="486" y="845"/>
          <a:chExt cx="13205" cy="1717"/>
        </a:xfrm>
      </xdr:grpSpPr>
      <xdr:graphicFrame>
        <xdr:nvGraphicFramePr>
          <xdr:cNvPr id="25" name="图表 24"/>
          <xdr:cNvGraphicFramePr>
            <a:graphicFrameLocks xmlns:a="http://schemas.openxmlformats.org/drawingml/2006/main"/>
          </xdr:cNvGraphicFramePr>
        </xdr:nvGraphicFramePr>
        <xdr:xfrm>
          <a:off x="486" y="864"/>
          <a:ext cx="2246" cy="16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>
        <xdr:nvGraphicFramePr>
          <xdr:cNvPr id="15" name="图表 14"/>
          <xdr:cNvGraphicFramePr>
            <a:graphicFrameLocks xmlns:a="http://schemas.openxmlformats.org/drawingml/2006/main"/>
          </xdr:cNvGraphicFramePr>
        </xdr:nvGraphicFramePr>
        <xdr:xfrm>
          <a:off x="3233" y="845"/>
          <a:ext cx="2237" cy="16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>
        <xdr:nvGraphicFramePr>
          <xdr:cNvPr id="24" name="图表 23"/>
          <xdr:cNvGraphicFramePr>
            <a:graphicFrameLocks xmlns:a="http://schemas.openxmlformats.org/drawingml/2006/main"/>
          </xdr:cNvGraphicFramePr>
        </xdr:nvGraphicFramePr>
        <xdr:xfrm>
          <a:off x="5970" y="884"/>
          <a:ext cx="2238" cy="16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>
        <xdr:nvGraphicFramePr>
          <xdr:cNvPr id="26" name="图表 25"/>
          <xdr:cNvGraphicFramePr>
            <a:graphicFrameLocks xmlns:a="http://schemas.openxmlformats.org/drawingml/2006/main"/>
          </xdr:cNvGraphicFramePr>
        </xdr:nvGraphicFramePr>
        <xdr:xfrm>
          <a:off x="8708" y="942"/>
          <a:ext cx="2237" cy="16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>
        <xdr:nvGraphicFramePr>
          <xdr:cNvPr id="27" name="图表 26"/>
          <xdr:cNvGraphicFramePr>
            <a:graphicFrameLocks xmlns:a="http://schemas.openxmlformats.org/drawingml/2006/main"/>
          </xdr:cNvGraphicFramePr>
        </xdr:nvGraphicFramePr>
        <xdr:xfrm>
          <a:off x="11445" y="903"/>
          <a:ext cx="2246" cy="16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</xdr:grpSp>
    <xdr:clientData/>
  </xdr:twoCellAnchor>
  <xdr:twoCellAnchor editAs="twoCell">
    <xdr:from>
      <xdr:col>0</xdr:col>
      <xdr:colOff>0</xdr:colOff>
      <xdr:row>4</xdr:row>
      <xdr:rowOff>153458</xdr:rowOff>
    </xdr:from>
    <xdr:to>
      <xdr:col>11</xdr:col>
      <xdr:colOff>5291</xdr:colOff>
      <xdr:row>9</xdr:row>
      <xdr:rowOff>4655</xdr:rowOff>
    </xdr:to>
    <xdr:graphicFrame>
      <xdr:nvGraphicFramePr>
        <xdr:cNvPr id="929287156" name="图表 929287155"/>
        <xdr:cNvGraphicFramePr>
          <a:graphicFrameLocks xmlns:a="http://schemas.openxmlformats.org/drawingml/2006/main"/>
        </xdr:cNvGraphicFramePr>
      </xdr:nvGraphicFramePr>
      <xdr:xfrm>
        <a:off x="0" y="1423035"/>
        <a:ext cx="9887585" cy="12992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twoCell">
    <xdr:from>
      <xdr:col>1</xdr:col>
      <xdr:colOff>286687</xdr:colOff>
      <xdr:row>6</xdr:row>
      <xdr:rowOff>123824</xdr:rowOff>
    </xdr:from>
    <xdr:to>
      <xdr:col>3</xdr:col>
      <xdr:colOff>39037</xdr:colOff>
      <xdr:row>7</xdr:row>
      <xdr:rowOff>171449</xdr:rowOff>
    </xdr:to>
    <xdr:sp>
      <xdr:nvSpPr>
        <xdr:cNvPr id="250289443" name=""/>
        <xdr:cNvSpPr txBox="1"/>
      </xdr:nvSpPr>
      <xdr:spPr bwMode="auto">
        <a:xfrm flipH="0" flipV="0">
          <a:off x="420037" y="2003424"/>
          <a:ext cx="1047749" cy="352424"/>
        </a:xfrm>
        <a:prstGeom prst="rect">
          <a:avLst/>
        </a:prstGeom>
        <a:noFill/>
        <a:ln w="6350">
          <a:noFill/>
        </a:ln>
      </xdr:spPr>
      <xdr:style>
        <a:lnRef idx="0">
          <a:schemeClr val="accent1">
            <a:shade val="50000"/>
          </a:schemeClr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overflow" vert="horz" wrap="square" lIns="91440" tIns="45720" rIns="91440" bIns="45720" numCol="1" spcCol="0" rtlCol="0" fromWordArt="0" anchor="t" anchorCtr="0" forceAA="0" upright="0" compatLnSpc="0"/>
        <a:p>
          <a:pPr algn="ctr">
            <a:defRPr/>
          </a:pPr>
          <a:r>
            <a:rPr sz="1400" b="1">
              <a:latin typeface="黑体"/>
              <a:ea typeface="黑体"/>
              <a:cs typeface="黑体"/>
            </a:rPr>
            <a:t>人员成本</a:t>
          </a:r>
          <a:endParaRPr/>
        </a:p>
      </xdr:txBody>
    </xdr:sp>
    <xdr:clientData/>
  </xdr:twoCellAnchor>
  <xdr:twoCellAnchor editAs="twoCell">
    <xdr:from>
      <xdr:col>3</xdr:col>
      <xdr:colOff>738272</xdr:colOff>
      <xdr:row>6</xdr:row>
      <xdr:rowOff>123824</xdr:rowOff>
    </xdr:from>
    <xdr:to>
      <xdr:col>5</xdr:col>
      <xdr:colOff>61997</xdr:colOff>
      <xdr:row>7</xdr:row>
      <xdr:rowOff>123824</xdr:rowOff>
    </xdr:to>
    <xdr:sp>
      <xdr:nvSpPr>
        <xdr:cNvPr id="907918527" name=""/>
        <xdr:cNvSpPr txBox="1"/>
      </xdr:nvSpPr>
      <xdr:spPr bwMode="auto">
        <a:xfrm flipH="0" flipV="0">
          <a:off x="2167022" y="2003424"/>
          <a:ext cx="1000125" cy="304799"/>
        </a:xfrm>
        <a:prstGeom prst="rect">
          <a:avLst/>
        </a:prstGeom>
        <a:noFill/>
        <a:ln w="6350">
          <a:noFill/>
        </a:ln>
      </xdr:spPr>
      <xdr:style>
        <a:lnRef idx="0">
          <a:schemeClr val="accent1">
            <a:shade val="50000"/>
          </a:schemeClr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overflow" vert="horz" wrap="square" lIns="91440" tIns="45720" rIns="91440" bIns="45720" numCol="1" spcCol="0" rtlCol="0" fromWordArt="0" anchor="t" anchorCtr="0" forceAA="0" upright="0" compatLnSpc="0"/>
        <a:p>
          <a:pPr algn="ctr">
            <a:defRPr/>
          </a:pPr>
          <a:r>
            <a:rPr sz="1400" b="1">
              <a:latin typeface="黑体"/>
              <a:ea typeface="黑体"/>
              <a:cs typeface="黑体"/>
            </a:rPr>
            <a:t>研发成本</a:t>
          </a:r>
          <a:endParaRPr/>
        </a:p>
      </xdr:txBody>
    </xdr:sp>
    <xdr:clientData/>
  </xdr:twoCellAnchor>
  <xdr:twoCellAnchor editAs="twoCell">
    <xdr:from>
      <xdr:col>5</xdr:col>
      <xdr:colOff>786752</xdr:colOff>
      <xdr:row>6</xdr:row>
      <xdr:rowOff>123824</xdr:rowOff>
    </xdr:from>
    <xdr:to>
      <xdr:col>7</xdr:col>
      <xdr:colOff>5702</xdr:colOff>
      <xdr:row>7</xdr:row>
      <xdr:rowOff>123824</xdr:rowOff>
    </xdr:to>
    <xdr:sp>
      <xdr:nvSpPr>
        <xdr:cNvPr id="730281842" name=""/>
        <xdr:cNvSpPr txBox="1"/>
      </xdr:nvSpPr>
      <xdr:spPr bwMode="auto">
        <a:xfrm flipH="0" flipV="0">
          <a:off x="3891902" y="2003424"/>
          <a:ext cx="895349" cy="304799"/>
        </a:xfrm>
        <a:prstGeom prst="rect">
          <a:avLst/>
        </a:prstGeom>
        <a:noFill/>
        <a:ln w="6350">
          <a:noFill/>
        </a:ln>
      </xdr:spPr>
      <xdr:style>
        <a:lnRef idx="0">
          <a:schemeClr val="accent1">
            <a:shade val="50000"/>
          </a:schemeClr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overflow" vert="horz" wrap="square" lIns="91440" tIns="45720" rIns="91440" bIns="45720" numCol="1" spcCol="0" rtlCol="0" fromWordArt="0" anchor="t" anchorCtr="0" forceAA="0" upright="0" compatLnSpc="0"/>
        <a:p>
          <a:pPr algn="ctr">
            <a:defRPr/>
          </a:pPr>
          <a:r>
            <a:rPr sz="1400" b="1">
              <a:latin typeface="黑体"/>
              <a:ea typeface="黑体"/>
              <a:cs typeface="黑体"/>
            </a:rPr>
            <a:t>设计成本</a:t>
          </a:r>
          <a:endParaRPr/>
        </a:p>
      </xdr:txBody>
    </xdr:sp>
    <xdr:clientData/>
  </xdr:twoCellAnchor>
  <xdr:twoCellAnchor editAs="twoCell">
    <xdr:from>
      <xdr:col>7</xdr:col>
      <xdr:colOff>765174</xdr:colOff>
      <xdr:row>6</xdr:row>
      <xdr:rowOff>138112</xdr:rowOff>
    </xdr:from>
    <xdr:to>
      <xdr:col>9</xdr:col>
      <xdr:colOff>41274</xdr:colOff>
      <xdr:row>7</xdr:row>
      <xdr:rowOff>157162</xdr:rowOff>
    </xdr:to>
    <xdr:sp>
      <xdr:nvSpPr>
        <xdr:cNvPr id="1725102040" name=""/>
        <xdr:cNvSpPr txBox="1"/>
      </xdr:nvSpPr>
      <xdr:spPr bwMode="auto">
        <a:xfrm flipH="0" flipV="0">
          <a:off x="5546724" y="2017712"/>
          <a:ext cx="952499" cy="323849"/>
        </a:xfrm>
        <a:prstGeom prst="rect">
          <a:avLst/>
        </a:prstGeom>
        <a:noFill/>
        <a:ln w="6350">
          <a:noFill/>
        </a:ln>
      </xdr:spPr>
      <xdr:style>
        <a:lnRef idx="0">
          <a:schemeClr val="accent1">
            <a:shade val="50000"/>
          </a:schemeClr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overflow" vert="horz" wrap="square" lIns="91440" tIns="45720" rIns="91440" bIns="45720" numCol="1" spcCol="0" rtlCol="0" fromWordArt="0" anchor="t" anchorCtr="0" forceAA="0" upright="0" compatLnSpc="0"/>
        <a:p>
          <a:pPr algn="ctr">
            <a:defRPr/>
          </a:pPr>
          <a:r>
            <a:rPr sz="1400" b="1">
              <a:latin typeface="黑体"/>
              <a:ea typeface="黑体"/>
              <a:cs typeface="黑体"/>
            </a:rPr>
            <a:t>差旅成本</a:t>
          </a:r>
          <a:endParaRPr/>
        </a:p>
      </xdr:txBody>
    </xdr:sp>
    <xdr:clientData/>
  </xdr:twoCellAnchor>
  <xdr:twoCellAnchor editAs="twoCell">
    <xdr:from>
      <xdr:col>9</xdr:col>
      <xdr:colOff>542952</xdr:colOff>
      <xdr:row>6</xdr:row>
      <xdr:rowOff>138112</xdr:rowOff>
    </xdr:from>
    <xdr:to>
      <xdr:col>10</xdr:col>
      <xdr:colOff>810259</xdr:colOff>
      <xdr:row>7</xdr:row>
      <xdr:rowOff>171449</xdr:rowOff>
    </xdr:to>
    <xdr:sp>
      <xdr:nvSpPr>
        <xdr:cNvPr id="935297989" name=""/>
        <xdr:cNvSpPr txBox="1"/>
      </xdr:nvSpPr>
      <xdr:spPr bwMode="auto">
        <a:xfrm flipH="0" flipV="0">
          <a:off x="7027889" y="2003424"/>
          <a:ext cx="1370619" cy="334962"/>
        </a:xfrm>
        <a:prstGeom prst="rect">
          <a:avLst/>
        </a:prstGeom>
        <a:noFill/>
        <a:ln w="6350">
          <a:noFill/>
        </a:ln>
      </xdr:spPr>
      <xdr:style>
        <a:lnRef idx="0">
          <a:schemeClr val="accent1">
            <a:shade val="50000"/>
          </a:schemeClr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overflow" vert="horz" wrap="square" lIns="91440" tIns="45720" rIns="91440" bIns="45720" numCol="1" spcCol="0" rtlCol="0" fromWordArt="0" anchor="t" anchorCtr="0" forceAA="0" upright="0" compatLnSpc="0"/>
        <a:p>
          <a:pPr algn="ctr">
            <a:defRPr/>
          </a:pPr>
          <a:r>
            <a:rPr sz="1400" b="1">
              <a:latin typeface="黑体"/>
              <a:ea typeface="黑体"/>
              <a:cs typeface="黑体"/>
            </a:rPr>
            <a:t>市场推广成本</a:t>
          </a:r>
          <a:endParaRPr/>
        </a:p>
      </xdr:txBody>
    </xdr:sp>
    <xdr:clientData/>
  </xdr:twoCellAnchor>
</xdr:wsDr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Sheet4">
    <outlinePr applyStyles="0" summaryBelow="1" summaryRight="1" showOutlineSymbols="1"/>
    <pageSetUpPr autoPageBreaks="1" fitToPage="0"/>
  </sheetPr>
  <sheetViews>
    <sheetView showGridLines="0" zoomScale="190" workbookViewId="0">
      <selection activeCell="J3" activeCellId="0" sqref="J3"/>
    </sheetView>
  </sheetViews>
  <sheetFormatPr defaultColWidth="8.81666666666667" defaultRowHeight="18" customHeight="1"/>
  <cols>
    <col customWidth="1" min="1" max="1" width="2"/>
    <col customWidth="1" min="2" max="2" width="6.81666666666667"/>
    <col customWidth="1" min="3" max="9" width="12.5416666666667"/>
    <col customWidth="1" min="10" max="14" width="16.5416666666667"/>
    <col customWidth="1" min="15" max="15" width="2"/>
    <col customWidth="1" min="16" max="16" width="12.5416666666667"/>
    <col customWidth="1" min="17" max="17" width="16.091666666666701"/>
    <col customWidth="1" min="18" max="18" width="16.5416666666667"/>
    <col customWidth="1" min="19" max="19" width="2.4583333333333299"/>
    <col customWidth="1" min="20" max="20" width="18.633333333333301"/>
    <col customWidth="1" min="21" max="21" width="16.091666666666701"/>
    <col customWidth="1" min="22" max="22" style="1" width="12.1833333333333"/>
    <col customWidth="1" min="23" max="23" style="1" width="8.5416666666666696"/>
    <col customWidth="1" min="24" max="25" style="2" width="8.5416666666666696"/>
  </cols>
  <sheetData>
    <row r="1" ht="34" customHeight="1">
      <c r="B1" s="3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3" ht="24" customHeight="1">
      <c r="L3" s="5" t="s">
        <v>1</v>
      </c>
      <c r="M3" s="5"/>
      <c r="N3" s="5"/>
      <c r="O3" s="6"/>
      <c r="P3" s="5" t="s">
        <v>2</v>
      </c>
      <c r="Q3" s="5"/>
      <c r="R3" s="7"/>
    </row>
    <row r="4" ht="24" customHeight="1">
      <c r="L4" s="8" t="s">
        <v>3</v>
      </c>
      <c r="M4" s="8" t="s">
        <v>4</v>
      </c>
      <c r="N4" s="8" t="s">
        <v>5</v>
      </c>
      <c r="O4" s="6"/>
      <c r="P4" s="8" t="s">
        <v>3</v>
      </c>
      <c r="Q4" s="8" t="s">
        <v>4</v>
      </c>
      <c r="R4" s="8" t="s">
        <v>5</v>
      </c>
    </row>
    <row r="5" ht="24" customHeight="1">
      <c r="L5" s="9">
        <f t="array" ref="L5">INDEX($C:$C,SMALL(IF($R$11:$R$9999="已超支",ROW($C$11:$R$9999),4^8),ROW(1:1)))</f>
        <v>0</v>
      </c>
      <c r="M5" s="9">
        <f t="array" ref="M5">INDEX($D:$D,SMALL(IF($R$11:$R$9999="已超支",ROW($C$11:$R$9999),4^8),ROW(1:1)))</f>
        <v>0</v>
      </c>
      <c r="N5" s="9">
        <f t="array" ref="N5">INDEX($Q:$Q,SMALL(IF($R$11:$R$9999="已超支",ROW($C$11:$R$9999),4^8),ROW(1:1)))</f>
        <v>0</v>
      </c>
      <c r="O5" s="6"/>
      <c r="P5" s="10" t="str">
        <f t="array" ref="P5">INDEX($C:$C,SMALL(IF($R$11:$R$9999="预算不足20%",ROW($C$11:$R$9999),4^8),ROW(1:1)))</f>
        <v>项目--1</v>
      </c>
      <c r="Q5" s="10" t="str">
        <f t="array" ref="Q5">INDEX($D:$D,SMALL(IF($R$11:$R$9999="预算不足20%",ROW($C$11:$R$9999),4^8),ROW(1:1)))</f>
        <v>AAA</v>
      </c>
      <c r="R5" s="10">
        <f t="array" ref="R5">INDEX($Q:$Q,SMALL(IF($R$11:$R$9999="预算不足20%",ROW($C$11:$R$9999),4^8),ROW(1:1)))</f>
        <v>750</v>
      </c>
    </row>
    <row r="6" ht="24" customHeight="1">
      <c r="L6" s="9">
        <f t="array" ref="L6">INDEX($C:$C,SMALL(IF($R$11:$R$9999="已超支",ROW($C$11:$R$9999),4^8),ROW(2:2)))</f>
        <v>0</v>
      </c>
      <c r="M6" s="9">
        <f t="array" ref="M6">INDEX($D:$D,SMALL(IF($R$11:$R$9999="已超支",ROW($C$11:$R$9999),4^8),ROW(2:2)))</f>
        <v>0</v>
      </c>
      <c r="N6" s="9">
        <f t="array" ref="N6">INDEX($Q:$Q,SMALL(IF($R$11:$R$9999="已超支",ROW($C$11:$R$9999),4^8),ROW(2:2)))</f>
        <v>0</v>
      </c>
      <c r="O6" s="6"/>
      <c r="P6" s="10" t="str">
        <f t="array" ref="P6">INDEX($C:$C,SMALL(IF($R$11:$R$9999="预算不足20%",ROW($C$11:$R$9999),4^8),ROW(2:2)))</f>
        <v>项目--3</v>
      </c>
      <c r="Q6" s="10" t="str">
        <f t="array" ref="Q6">INDEX($D:$D,SMALL(IF($R$11:$R$9999="预算不足20%",ROW($C$11:$R$9999),4^8),ROW(2:2)))</f>
        <v>AAA</v>
      </c>
      <c r="R6" s="10">
        <f t="array" ref="R6">INDEX($Q:$Q,SMALL(IF($R$11:$R$9999="预算不足20%",ROW($C$11:$R$9999),4^8),ROW(2:2)))</f>
        <v>1750</v>
      </c>
    </row>
    <row r="7" ht="24" customHeight="1">
      <c r="L7" s="9">
        <f t="array" ref="L7">INDEX($C:$C,SMALL(IF($R$11:$R$9999="已超支",ROW($C$11:$R$9999),4^8),ROW(3:3)))</f>
        <v>0</v>
      </c>
      <c r="M7" s="9">
        <f t="array" ref="M7">INDEX($D:$D,SMALL(IF($R$11:$R$9999="已超支",ROW($C$11:$R$9999),4^8),ROW(3:3)))</f>
        <v>0</v>
      </c>
      <c r="N7" s="9">
        <f t="array" ref="N7">INDEX($Q:$Q,SMALL(IF($R$11:$R$9999="已超支",ROW($C$11:$R$9999),4^8),ROW(3:3)))</f>
        <v>0</v>
      </c>
      <c r="O7" s="6"/>
      <c r="P7" s="10">
        <f t="array" ref="P7">INDEX($C:$C,SMALL(IF($R$11:$R$9999="预算不足20%",ROW($C$11:$R$9999),4^8),ROW(3:3)))</f>
        <v>0</v>
      </c>
      <c r="Q7" s="10">
        <f t="array" ref="Q7">INDEX($D:$D,SMALL(IF($R$11:$R$9999="预算不足20%",ROW($C$11:$R$9999),4^8),ROW(3:3)))</f>
        <v>0</v>
      </c>
      <c r="R7" s="10">
        <f t="array" ref="R7">INDEX($Q:$Q,SMALL(IF($R$11:$R$9999="预算不足20%",ROW($C$11:$R$9999),4^8),ROW(3:3)))</f>
        <v>0</v>
      </c>
    </row>
    <row r="8" ht="24" customHeight="1">
      <c r="L8" s="9">
        <f t="array" ref="L8">INDEX($C:$C,SMALL(IF($R$11:$R$9999="已超支",ROW($C$11:$R$9999),4^8),ROW(4:4)))</f>
        <v>0</v>
      </c>
      <c r="M8" s="9">
        <f t="array" ref="M8">INDEX($D:$D,SMALL(IF($R$11:$R$9999="已超支",ROW($C$11:$R$9999),4^8),ROW(4:4)))</f>
        <v>0</v>
      </c>
      <c r="N8" s="9">
        <f t="array" ref="N8">INDEX($Q:$Q,SMALL(IF($R$11:$R$9999="已超支",ROW($C$11:$R$9999),4^8),ROW(4:4)))</f>
        <v>0</v>
      </c>
      <c r="O8" s="6"/>
      <c r="P8" s="10">
        <f t="array" ref="P8">INDEX($C:$C,SMALL(IF($R$11:$R$9999="预算不足20%",ROW($C$11:$R$9999),4^8),ROW(4:4)))</f>
        <v>0</v>
      </c>
      <c r="Q8" s="10">
        <f t="array" ref="Q8">INDEX($D:$D,SMALL(IF($R$11:$R$9999="预算不足20%",ROW($C$11:$R$9999),4^8),ROW(4:4)))</f>
        <v>0</v>
      </c>
      <c r="R8" s="10">
        <f t="array" ref="R8">INDEX($Q:$Q,SMALL(IF($R$11:$R$9999="预算不足20%",ROW($C$11:$R$9999),4^8),ROW(4:4)))</f>
        <v>0</v>
      </c>
    </row>
    <row r="10" ht="27" customHeight="1">
      <c r="B10" s="11" t="s">
        <v>6</v>
      </c>
      <c r="C10" s="11" t="s">
        <v>3</v>
      </c>
      <c r="D10" s="11" t="s">
        <v>4</v>
      </c>
      <c r="E10" s="12" t="s">
        <v>7</v>
      </c>
      <c r="F10" s="12" t="s">
        <v>8</v>
      </c>
      <c r="G10" s="8" t="s">
        <v>9</v>
      </c>
      <c r="H10" s="8" t="s">
        <v>10</v>
      </c>
      <c r="I10" s="8" t="s">
        <v>11</v>
      </c>
      <c r="J10" s="8" t="s">
        <v>12</v>
      </c>
      <c r="K10" s="8" t="s">
        <v>13</v>
      </c>
      <c r="L10" s="8" t="s">
        <v>14</v>
      </c>
      <c r="M10" s="8" t="s">
        <v>15</v>
      </c>
      <c r="N10" s="8" t="s">
        <v>16</v>
      </c>
      <c r="O10" s="13" t="s">
        <v>17</v>
      </c>
      <c r="P10" s="14"/>
      <c r="Q10" s="8" t="s">
        <v>5</v>
      </c>
      <c r="R10" s="8" t="s">
        <v>18</v>
      </c>
      <c r="T10" s="8" t="s">
        <v>19</v>
      </c>
      <c r="U10" s="8" t="s">
        <v>20</v>
      </c>
      <c r="V10" s="15" t="s">
        <v>21</v>
      </c>
      <c r="W10" s="15" t="s">
        <v>22</v>
      </c>
      <c r="X10" s="15" t="s">
        <v>22</v>
      </c>
      <c r="Y10" s="15" t="s">
        <v>22</v>
      </c>
    </row>
    <row r="11" s="16" customFormat="1" ht="27" customHeight="1">
      <c r="B11" s="17">
        <f t="shared" ref="B11:B22" si="0">IF(C11&lt;&gt;"",ROW()-10,"")</f>
        <v>1</v>
      </c>
      <c r="C11" s="17" t="s">
        <v>23</v>
      </c>
      <c r="D11" s="17" t="s">
        <v>24</v>
      </c>
      <c r="E11" s="18">
        <v>45687</v>
      </c>
      <c r="F11" s="18">
        <v>45747</v>
      </c>
      <c r="G11" s="17">
        <f t="shared" ref="G11:G22" si="1">NETWORKDAYS(E11,F11,1)</f>
        <v>43</v>
      </c>
      <c r="H11" s="17">
        <v>5</v>
      </c>
      <c r="I11" s="17">
        <v>100000</v>
      </c>
      <c r="J11" s="17">
        <f t="shared" ref="J11:J22" si="2">H11*G11*150</f>
        <v>32250</v>
      </c>
      <c r="K11" s="17">
        <v>10000</v>
      </c>
      <c r="L11" s="17">
        <v>10000</v>
      </c>
      <c r="M11" s="17">
        <v>32000</v>
      </c>
      <c r="N11" s="17">
        <v>15000</v>
      </c>
      <c r="O11" s="19">
        <f t="shared" ref="O11:O22" si="3">SUM(J11:N11)</f>
        <v>99250</v>
      </c>
      <c r="P11" s="20"/>
      <c r="Q11" s="21">
        <f t="shared" ref="Q11:Q22" si="4">I11-O11</f>
        <v>750</v>
      </c>
      <c r="R11" s="17" t="str">
        <f t="shared" ref="R11:R22" si="5">IF(C11&lt;&gt;"",IF(Q11&gt;O11*20%,"",IF(Q11&gt;=0,"预算不足20%","已超支")),"")</f>
        <v>预算不足20%</v>
      </c>
      <c r="T11" s="17" t="str">
        <f>J10</f>
        <v>人员成本</v>
      </c>
      <c r="U11" s="22">
        <f>SUM($J$11:$J$99999)</f>
        <v>392250</v>
      </c>
      <c r="V11" s="23">
        <f t="shared" ref="V11:V15" si="6">IFERROR($U11/$U$16,"")</f>
        <v>0.60790391321193304</v>
      </c>
      <c r="W11" s="23">
        <f t="shared" ref="W11:W15" si="7">IFERROR(1-V11,"")</f>
        <v>0.39209608678806701</v>
      </c>
      <c r="X11" s="24">
        <v>5</v>
      </c>
      <c r="Y11" s="24">
        <v>5</v>
      </c>
    </row>
    <row r="12" s="16" customFormat="1" ht="27" customHeight="1">
      <c r="B12" s="17">
        <f t="shared" si="0"/>
        <v>2</v>
      </c>
      <c r="C12" s="17" t="s">
        <v>25</v>
      </c>
      <c r="D12" s="17" t="s">
        <v>24</v>
      </c>
      <c r="E12" s="18">
        <v>45688</v>
      </c>
      <c r="F12" s="18">
        <v>45748</v>
      </c>
      <c r="G12" s="17">
        <f t="shared" si="1"/>
        <v>43</v>
      </c>
      <c r="H12" s="17">
        <v>5</v>
      </c>
      <c r="I12" s="17">
        <v>100000</v>
      </c>
      <c r="J12" s="17">
        <f t="shared" si="2"/>
        <v>32250</v>
      </c>
      <c r="K12" s="17"/>
      <c r="L12" s="17"/>
      <c r="M12" s="17"/>
      <c r="N12" s="17"/>
      <c r="O12" s="19">
        <f t="shared" si="3"/>
        <v>32250</v>
      </c>
      <c r="P12" s="20"/>
      <c r="Q12" s="21">
        <f t="shared" si="4"/>
        <v>67750</v>
      </c>
      <c r="R12" s="17" t="str">
        <f t="shared" si="5"/>
        <v/>
      </c>
      <c r="T12" s="17" t="str">
        <f>K10</f>
        <v>研发成本</v>
      </c>
      <c r="U12" s="22">
        <f>SUM($K$11:$K$99999)</f>
        <v>40000</v>
      </c>
      <c r="V12" s="23">
        <f t="shared" si="6"/>
        <v>6.19914761720263e-002</v>
      </c>
      <c r="W12" s="23">
        <f t="shared" si="7"/>
        <v>0.93800852382797395</v>
      </c>
      <c r="X12" s="24">
        <v>5</v>
      </c>
      <c r="Y12" s="24">
        <v>5</v>
      </c>
    </row>
    <row r="13" s="16" customFormat="1" ht="27" customHeight="1">
      <c r="B13" s="17">
        <f t="shared" si="0"/>
        <v>3</v>
      </c>
      <c r="C13" s="17" t="s">
        <v>26</v>
      </c>
      <c r="D13" s="17" t="s">
        <v>24</v>
      </c>
      <c r="E13" s="18">
        <v>45689</v>
      </c>
      <c r="F13" s="18">
        <v>45749</v>
      </c>
      <c r="G13" s="17">
        <f t="shared" si="1"/>
        <v>43</v>
      </c>
      <c r="H13" s="17">
        <v>5</v>
      </c>
      <c r="I13" s="17">
        <v>100000</v>
      </c>
      <c r="J13" s="17">
        <f t="shared" si="2"/>
        <v>32250</v>
      </c>
      <c r="K13" s="17"/>
      <c r="L13" s="17">
        <v>66000</v>
      </c>
      <c r="M13" s="17"/>
      <c r="N13" s="17"/>
      <c r="O13" s="19">
        <f t="shared" si="3"/>
        <v>98250</v>
      </c>
      <c r="P13" s="20"/>
      <c r="Q13" s="21">
        <f t="shared" si="4"/>
        <v>1750</v>
      </c>
      <c r="R13" s="17" t="str">
        <f t="shared" si="5"/>
        <v>预算不足20%</v>
      </c>
      <c r="T13" s="17" t="str">
        <f>L10</f>
        <v>设计成本</v>
      </c>
      <c r="U13" s="22">
        <f>SUM($L$11:$L$99999)</f>
        <v>116000</v>
      </c>
      <c r="V13" s="23">
        <f t="shared" si="6"/>
        <v>0.17977528089887601</v>
      </c>
      <c r="W13" s="23">
        <f t="shared" si="7"/>
        <v>0.82022471910112404</v>
      </c>
      <c r="X13" s="24">
        <v>5</v>
      </c>
      <c r="Y13" s="24">
        <v>5</v>
      </c>
    </row>
    <row r="14" s="16" customFormat="1" ht="27" customHeight="1">
      <c r="B14" s="17">
        <f t="shared" si="0"/>
        <v>4</v>
      </c>
      <c r="C14" s="17" t="s">
        <v>27</v>
      </c>
      <c r="D14" s="17" t="s">
        <v>24</v>
      </c>
      <c r="E14" s="18">
        <v>45690</v>
      </c>
      <c r="F14" s="18">
        <v>45750</v>
      </c>
      <c r="G14" s="17">
        <f t="shared" si="1"/>
        <v>44</v>
      </c>
      <c r="H14" s="17">
        <v>5</v>
      </c>
      <c r="I14" s="17">
        <v>100000</v>
      </c>
      <c r="J14" s="17">
        <f t="shared" si="2"/>
        <v>33000</v>
      </c>
      <c r="K14" s="17">
        <v>10000</v>
      </c>
      <c r="L14" s="17"/>
      <c r="M14" s="17"/>
      <c r="N14" s="17">
        <v>15000</v>
      </c>
      <c r="O14" s="19">
        <f t="shared" si="3"/>
        <v>58000</v>
      </c>
      <c r="P14" s="20"/>
      <c r="Q14" s="21">
        <f t="shared" si="4"/>
        <v>42000</v>
      </c>
      <c r="R14" s="17" t="str">
        <f t="shared" si="5"/>
        <v/>
      </c>
      <c r="T14" s="17" t="str">
        <f>M10</f>
        <v>差旅成本</v>
      </c>
      <c r="U14" s="22">
        <f>SUM($M$11:$M$99999)</f>
        <v>52000</v>
      </c>
      <c r="V14" s="23">
        <f t="shared" si="6"/>
        <v>8.0588919023634298e-002</v>
      </c>
      <c r="W14" s="23">
        <f t="shared" si="7"/>
        <v>0.91941108097636604</v>
      </c>
      <c r="X14" s="24">
        <v>5</v>
      </c>
      <c r="Y14" s="24">
        <v>5</v>
      </c>
    </row>
    <row r="15" s="16" customFormat="1" ht="27" customHeight="1">
      <c r="B15" s="17">
        <f t="shared" si="0"/>
        <v>5</v>
      </c>
      <c r="C15" s="17" t="s">
        <v>28</v>
      </c>
      <c r="D15" s="17" t="s">
        <v>24</v>
      </c>
      <c r="E15" s="18">
        <v>45691</v>
      </c>
      <c r="F15" s="18">
        <v>45751</v>
      </c>
      <c r="G15" s="17">
        <f t="shared" si="1"/>
        <v>45</v>
      </c>
      <c r="H15" s="17">
        <v>5</v>
      </c>
      <c r="I15" s="17">
        <v>100000</v>
      </c>
      <c r="J15" s="17">
        <f t="shared" si="2"/>
        <v>33750</v>
      </c>
      <c r="K15" s="17"/>
      <c r="L15" s="17">
        <v>10000</v>
      </c>
      <c r="M15" s="17"/>
      <c r="N15" s="17"/>
      <c r="O15" s="19">
        <f t="shared" si="3"/>
        <v>43750</v>
      </c>
      <c r="P15" s="20"/>
      <c r="Q15" s="21">
        <f t="shared" si="4"/>
        <v>56250</v>
      </c>
      <c r="R15" s="17" t="str">
        <f t="shared" si="5"/>
        <v/>
      </c>
      <c r="T15" s="17" t="str">
        <f>N10</f>
        <v>市场推广成本</v>
      </c>
      <c r="U15" s="22">
        <f>SUM($N$11:$N$99999)</f>
        <v>45000</v>
      </c>
      <c r="V15" s="23">
        <f t="shared" si="6"/>
        <v>6.9740410693529598e-002</v>
      </c>
      <c r="W15" s="23">
        <f t="shared" si="7"/>
        <v>0.93025958930647001</v>
      </c>
      <c r="X15" s="24">
        <v>5</v>
      </c>
      <c r="Y15" s="24">
        <v>5</v>
      </c>
    </row>
    <row r="16" s="16" customFormat="1" ht="27" customHeight="1">
      <c r="B16" s="17">
        <f t="shared" si="0"/>
        <v>6</v>
      </c>
      <c r="C16" s="17" t="s">
        <v>29</v>
      </c>
      <c r="D16" s="17" t="s">
        <v>24</v>
      </c>
      <c r="E16" s="18">
        <v>45692</v>
      </c>
      <c r="F16" s="18">
        <v>45752</v>
      </c>
      <c r="G16" s="17">
        <f t="shared" si="1"/>
        <v>44</v>
      </c>
      <c r="H16" s="17">
        <v>5</v>
      </c>
      <c r="I16" s="17">
        <v>100000</v>
      </c>
      <c r="J16" s="17">
        <f t="shared" si="2"/>
        <v>33000</v>
      </c>
      <c r="K16" s="17"/>
      <c r="L16" s="17"/>
      <c r="M16" s="17"/>
      <c r="N16" s="17">
        <v>15000</v>
      </c>
      <c r="O16" s="19">
        <f t="shared" si="3"/>
        <v>48000</v>
      </c>
      <c r="P16" s="20"/>
      <c r="Q16" s="21">
        <f t="shared" si="4"/>
        <v>52000</v>
      </c>
      <c r="R16" s="17" t="str">
        <f t="shared" si="5"/>
        <v/>
      </c>
      <c r="T16" s="8"/>
      <c r="U16" s="25">
        <f>SUM(U11:U15)</f>
        <v>645250</v>
      </c>
      <c r="V16" s="15"/>
      <c r="W16" s="15"/>
      <c r="X16" s="26"/>
      <c r="Y16" s="26"/>
    </row>
    <row r="17" s="16" customFormat="1" ht="27" customHeight="1">
      <c r="B17" s="17">
        <f t="shared" si="0"/>
        <v>7</v>
      </c>
      <c r="C17" s="17" t="s">
        <v>30</v>
      </c>
      <c r="D17" s="17" t="s">
        <v>24</v>
      </c>
      <c r="E17" s="18">
        <v>45693</v>
      </c>
      <c r="F17" s="18">
        <v>45753</v>
      </c>
      <c r="G17" s="17">
        <f t="shared" si="1"/>
        <v>43</v>
      </c>
      <c r="H17" s="17">
        <v>5</v>
      </c>
      <c r="I17" s="17">
        <v>100000</v>
      </c>
      <c r="J17" s="17">
        <f t="shared" si="2"/>
        <v>32250</v>
      </c>
      <c r="K17" s="17"/>
      <c r="L17" s="17"/>
      <c r="M17" s="17">
        <v>20000</v>
      </c>
      <c r="N17" s="17"/>
      <c r="O17" s="19">
        <f t="shared" si="3"/>
        <v>52250</v>
      </c>
      <c r="P17" s="20"/>
      <c r="Q17" s="21">
        <f t="shared" si="4"/>
        <v>47750</v>
      </c>
      <c r="R17" s="17" t="str">
        <f t="shared" si="5"/>
        <v/>
      </c>
    </row>
    <row r="18" s="16" customFormat="1" ht="27" customHeight="1">
      <c r="B18" s="17">
        <f t="shared" si="0"/>
        <v>8</v>
      </c>
      <c r="C18" s="17" t="s">
        <v>31</v>
      </c>
      <c r="D18" s="17" t="s">
        <v>24</v>
      </c>
      <c r="E18" s="18">
        <v>45694</v>
      </c>
      <c r="F18" s="18">
        <v>45754</v>
      </c>
      <c r="G18" s="17">
        <f t="shared" si="1"/>
        <v>43</v>
      </c>
      <c r="H18" s="17">
        <v>5</v>
      </c>
      <c r="I18" s="17">
        <v>100000</v>
      </c>
      <c r="J18" s="17">
        <f t="shared" si="2"/>
        <v>32250</v>
      </c>
      <c r="K18" s="17"/>
      <c r="L18" s="17">
        <v>10000</v>
      </c>
      <c r="M18" s="17"/>
      <c r="N18" s="17"/>
      <c r="O18" s="19">
        <f t="shared" si="3"/>
        <v>42250</v>
      </c>
      <c r="P18" s="20"/>
      <c r="Q18" s="21">
        <f t="shared" si="4"/>
        <v>57750</v>
      </c>
      <c r="R18" s="17" t="str">
        <f t="shared" si="5"/>
        <v/>
      </c>
    </row>
    <row r="19" s="16" customFormat="1" ht="27" customHeight="1">
      <c r="B19" s="17">
        <f t="shared" si="0"/>
        <v>9</v>
      </c>
      <c r="C19" s="17" t="s">
        <v>32</v>
      </c>
      <c r="D19" s="17" t="s">
        <v>24</v>
      </c>
      <c r="E19" s="18">
        <v>45695</v>
      </c>
      <c r="F19" s="18">
        <v>45755</v>
      </c>
      <c r="G19" s="17">
        <f t="shared" si="1"/>
        <v>43</v>
      </c>
      <c r="H19" s="17">
        <v>5</v>
      </c>
      <c r="I19" s="17">
        <v>100000</v>
      </c>
      <c r="J19" s="17">
        <f t="shared" si="2"/>
        <v>32250</v>
      </c>
      <c r="K19" s="17">
        <v>10000</v>
      </c>
      <c r="L19" s="17"/>
      <c r="M19" s="17"/>
      <c r="N19" s="17"/>
      <c r="O19" s="19">
        <f t="shared" si="3"/>
        <v>42250</v>
      </c>
      <c r="P19" s="20"/>
      <c r="Q19" s="21">
        <f t="shared" si="4"/>
        <v>57750</v>
      </c>
      <c r="R19" s="17" t="str">
        <f t="shared" si="5"/>
        <v/>
      </c>
    </row>
    <row r="20" s="16" customFormat="1" ht="27" customHeight="1">
      <c r="B20" s="17">
        <f t="shared" si="0"/>
        <v>10</v>
      </c>
      <c r="C20" s="17" t="s">
        <v>33</v>
      </c>
      <c r="D20" s="17" t="s">
        <v>24</v>
      </c>
      <c r="E20" s="18">
        <v>45696</v>
      </c>
      <c r="F20" s="18">
        <v>45756</v>
      </c>
      <c r="G20" s="17">
        <f t="shared" si="1"/>
        <v>43</v>
      </c>
      <c r="H20" s="17">
        <v>5</v>
      </c>
      <c r="I20" s="17">
        <v>100000</v>
      </c>
      <c r="J20" s="17">
        <f t="shared" si="2"/>
        <v>32250</v>
      </c>
      <c r="K20" s="17"/>
      <c r="L20" s="17">
        <v>10000</v>
      </c>
      <c r="M20" s="17"/>
      <c r="N20" s="17"/>
      <c r="O20" s="19">
        <f t="shared" si="3"/>
        <v>42250</v>
      </c>
      <c r="P20" s="20"/>
      <c r="Q20" s="21">
        <f t="shared" si="4"/>
        <v>57750</v>
      </c>
      <c r="R20" s="17" t="str">
        <f t="shared" si="5"/>
        <v/>
      </c>
    </row>
    <row r="21" s="16" customFormat="1" ht="27" customHeight="1">
      <c r="B21" s="17">
        <f t="shared" si="0"/>
        <v>11</v>
      </c>
      <c r="C21" s="17" t="s">
        <v>34</v>
      </c>
      <c r="D21" s="17" t="s">
        <v>24</v>
      </c>
      <c r="E21" s="18">
        <v>45697</v>
      </c>
      <c r="F21" s="18">
        <v>45757</v>
      </c>
      <c r="G21" s="17">
        <f t="shared" si="1"/>
        <v>44</v>
      </c>
      <c r="H21" s="17">
        <v>5</v>
      </c>
      <c r="I21" s="17">
        <v>100000</v>
      </c>
      <c r="J21" s="17">
        <f t="shared" si="2"/>
        <v>33000</v>
      </c>
      <c r="K21" s="17"/>
      <c r="L21" s="17">
        <v>10000</v>
      </c>
      <c r="M21" s="17"/>
      <c r="N21" s="17"/>
      <c r="O21" s="19">
        <f t="shared" si="3"/>
        <v>43000</v>
      </c>
      <c r="P21" s="20"/>
      <c r="Q21" s="21">
        <f t="shared" si="4"/>
        <v>57000</v>
      </c>
      <c r="R21" s="17" t="str">
        <f t="shared" si="5"/>
        <v/>
      </c>
    </row>
    <row r="22" s="16" customFormat="1" ht="27" customHeight="1">
      <c r="B22" s="17">
        <f t="shared" si="0"/>
        <v>12</v>
      </c>
      <c r="C22" s="17" t="s">
        <v>35</v>
      </c>
      <c r="D22" s="17" t="s">
        <v>24</v>
      </c>
      <c r="E22" s="18">
        <v>45698</v>
      </c>
      <c r="F22" s="18">
        <v>45758</v>
      </c>
      <c r="G22" s="17">
        <f t="shared" si="1"/>
        <v>45</v>
      </c>
      <c r="H22" s="17">
        <v>5</v>
      </c>
      <c r="I22" s="17">
        <v>100000</v>
      </c>
      <c r="J22" s="17">
        <f t="shared" si="2"/>
        <v>33750</v>
      </c>
      <c r="K22" s="17">
        <v>10000</v>
      </c>
      <c r="L22" s="17"/>
      <c r="M22" s="17"/>
      <c r="N22" s="17"/>
      <c r="O22" s="19">
        <f t="shared" si="3"/>
        <v>43750</v>
      </c>
      <c r="P22" s="20"/>
      <c r="Q22" s="21">
        <f t="shared" si="4"/>
        <v>56250</v>
      </c>
      <c r="R22" s="17" t="str">
        <f t="shared" si="5"/>
        <v/>
      </c>
    </row>
  </sheetData>
  <mergeCells count="15">
    <mergeCell ref="L3:N3"/>
    <mergeCell ref="P3:R3"/>
    <mergeCell ref="O10:P10"/>
    <mergeCell ref="O11:P11"/>
    <mergeCell ref="O12:P12"/>
    <mergeCell ref="O13:P13"/>
    <mergeCell ref="O14:P14"/>
    <mergeCell ref="O15:P15"/>
    <mergeCell ref="O16:P16"/>
    <mergeCell ref="O17:P17"/>
    <mergeCell ref="O18:P18"/>
    <mergeCell ref="O19:P19"/>
    <mergeCell ref="O20:P20"/>
    <mergeCell ref="O21:P21"/>
    <mergeCell ref="O22:P22"/>
  </mergeCells>
  <conditionalFormatting sqref="Q1">
    <cfRule type="iconSet" priority="11">
      <iconSet iconSet="3Symbols" showValue="0">
        <cfvo type="percent" val="0"/>
        <cfvo type="percent" gte="0" val="0"/>
        <cfvo type="percent" val="100"/>
      </iconSet>
    </cfRule>
  </conditionalFormatting>
  <dataValidations count="1" disablePrompts="0">
    <dataValidation sqref="R1 C1:D10" type="none" allowBlank="1" errorStyle="stop" imeMode="noControl" operator="between" showDropDown="0" showErrorMessage="1" showInputMessage="1"/>
  </dataValidations>
  <printOptions headings="0" gridLines="0"/>
  <pageMargins left="0.75" right="0.75" top="1" bottom="1" header="0.5" footer="0.5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" operator="between" text="优先级2" id="{0036006C-007C-4002-9663-000E00CB005F}">
            <xm:f>NOT(ISERROR(SEARCH("优先级2",I1)))</xm:f>
            <x14:dxf>
              <font>
                <color theme="1"/>
              </font>
              <fill>
                <patternFill patternType="solid">
                  <fgColor rgb="FFACDDCF"/>
                  <bgColor rgb="FFACDDCF"/>
                </patternFill>
              </fill>
            </x14:dxf>
          </x14:cfRule>
          <xm:sqref>I1</xm:sqref>
        </x14:conditionalFormatting>
        <x14:conditionalFormatting xmlns:xm="http://schemas.microsoft.com/office/excel/2006/main">
          <x14:cfRule type="containsText" priority="9" operator="between" text="优先级1" id="{0083002C-0090-4E0A-97A1-00D4008700F7}">
            <xm:f>NOT(ISERROR(SEARCH("优先级1",I1)))</xm:f>
            <x14:dxf>
              <font>
                <color theme="1"/>
              </font>
              <fill>
                <patternFill patternType="solid">
                  <fgColor rgb="FFF2CDDC"/>
                  <bgColor rgb="FFF2CDDC"/>
                </patternFill>
              </fill>
            </x14:dxf>
          </x14:cfRule>
          <xm:sqref>I1</xm:sqref>
        </x14:conditionalFormatting>
        <x14:conditionalFormatting xmlns:xm="http://schemas.microsoft.com/office/excel/2006/main">
          <x14:cfRule type="containsText" priority="8" operator="between" text="优先级3" id="{00B80065-00C7-4A43-8B68-001F00A200EA}">
            <xm:f>NOT(ISERROR(SEARCH("优先级3",I1)))</xm:f>
            <x14:dxf>
              <font>
                <color theme="1"/>
              </font>
              <fill>
                <patternFill patternType="solid">
                  <fgColor rgb="FFFFE3B4"/>
                  <bgColor rgb="FFFFE3B4"/>
                </patternFill>
              </fill>
            </x14:dxf>
          </x14:cfRule>
          <xm:sqref>I1</xm:sqref>
        </x14:conditionalFormatting>
        <x14:conditionalFormatting xmlns:xm="http://schemas.microsoft.com/office/excel/2006/main">
          <x14:cfRule type="containsText" priority="7" operator="between" text="优先级4" id="{00960058-008D-47B2-A033-004500D60027}">
            <xm:f>NOT(ISERROR(SEARCH("优先级4",I1)))</xm:f>
            <x14:dxf>
              <font>
                <color theme="1"/>
              </font>
              <fill>
                <patternFill patternType="solid">
                  <fgColor rgb="FFE5E5F3"/>
                  <bgColor rgb="FFE5E5F3"/>
                </patternFill>
              </fill>
            </x14:dxf>
          </x14:cfRule>
          <xm:sqref>I1</xm:sqref>
        </x14:conditionalFormatting>
        <x14:conditionalFormatting xmlns:xm="http://schemas.microsoft.com/office/excel/2006/main">
          <x14:cfRule type="dataBar" priority="4" id="{00400077-008F-43F4-9BA2-008F00DF00EE}">
            <x14:dataBar maxLength="100" minLength="0" border="1" axisPosition="none" direction="context" negativeBarBorderColorSameAsPositive="0">
              <x14:cfvo type="autoMin"/>
              <x14:cfvo type="autoMax"/>
              <x14:fillColor indexed="65"/>
              <x14:borderColor rgb="FF7EE2C3"/>
              <x14:negativeFillColor indexed="65"/>
              <x14:negativeBorderColor indexed="65"/>
              <x14:axisColor indexed="65"/>
            </x14:dataBar>
          </x14:cfRule>
          <xm:sqref>O1:P1</xm:sqref>
        </x14:conditionalFormatting>
        <x14:conditionalFormatting xmlns:xm="http://schemas.microsoft.com/office/excel/2006/main">
          <x14:cfRule type="cellIs" priority="3" operator="equal" id="{00BE00ED-0042-47B7-94FE-00BC00FE0054}">
            <xm:f>"已超支"</xm:f>
            <x14:dxf>
              <font>
                <b/>
                <i val="0"/>
                <color rgb="FFC00000"/>
              </font>
            </x14:dxf>
          </x14:cfRule>
          <xm:sqref>R1:R3 R10:R1048576</xm:sqref>
        </x14:conditionalFormatting>
        <x14:conditionalFormatting xmlns:xm="http://schemas.microsoft.com/office/excel/2006/main">
          <x14:cfRule type="cellIs" priority="2" operator="equal" id="{007B0013-005A-473F-BFAE-007E007700C3}">
            <xm:f>"预算不足20%"</xm:f>
            <x14:dxf>
              <font>
                <b/>
                <i val="0"/>
                <color rgb="FF00B050"/>
              </font>
            </x14:dxf>
          </x14:cfRule>
          <xm:sqref>R1:R3 R10:R1048576</xm:sqref>
        </x14:conditionalFormatting>
        <x14:conditionalFormatting xmlns:xm="http://schemas.microsoft.com/office/excel/2006/main">
          <x14:cfRule type="cellIs" priority="1" operator="equal" id="{00C800FB-0053-42E3-85C2-00FC00140078}">
            <xm:f>0</xm:f>
            <x14:dxf>
              <font>
                <color rgb="FFF6F6F6"/>
              </font>
            </x14:dxf>
          </x14:cfRule>
          <xm:sqref>L5:R8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 disablePrompts="0">
        <x14:dataValidation xr:uid="{005700E9-00EC-478D-B26B-004E009F0003}" type="list" allowBlank="1" errorStyle="stop" imeMode="noControl" operator="between" showDropDown="0" showErrorMessage="1" showInputMessage="1">
          <x14:formula1>
            <xm:f>INDIRECT("项目名称")</xm:f>
          </x14:formula1>
          <xm:sqref>C11:C1048576</xm:sqref>
        </x14:dataValidation>
        <x14:dataValidation xr:uid="{00C000D5-00A6-4F3E-AC7D-0004006B00CB}" type="list" allowBlank="1" errorStyle="stop" imeMode="noControl" operator="between" showDropDown="0" showErrorMessage="1" showInputMessage="1">
          <x14:formula1>
            <xm:f>INDIRECT("负责人")</xm:f>
          </x14:formula1>
          <xm:sqref>D11:D1048576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ONLYOFFICE/8.3.2.19</Application>
  <HeadingPairs>
    <vt:vector size="0" baseType="variant"/>
  </HeadingPairs>
  <TitlesOfParts>
    <vt:vector size="0" baseType="lpstr"/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ONLYOFFICE Team</dc:creator>
  <cp:revision>3</cp:revision>
  <dcterms:created xsi:type="dcterms:W3CDTF">2023-03-13T06:26:00Z</dcterms:created>
  <dcterms:modified xsi:type="dcterms:W3CDTF">2025-04-10T14:26:50Z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9463E92FB3034083AD96651F6BA197BB_13</vt:lpwstr>
  </property>
</Properties>
</file>